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C:\Users\franc\Dropbox\Recherche - Passeur Culturel\GACEF - Profil du leadeurship\Versions officielles\Direction - Deuxième édition\"/>
    </mc:Choice>
  </mc:AlternateContent>
  <xr:revisionPtr revIDLastSave="0" documentId="13_ncr:1_{9EE75F72-A227-4D32-805E-9B5F540D3BC3}" xr6:coauthVersionLast="47" xr6:coauthVersionMax="47" xr10:uidLastSave="{00000000-0000-0000-0000-000000000000}"/>
  <bookViews>
    <workbookView xWindow="-120" yWindow="-120" windowWidth="29040" windowHeight="15720" tabRatio="850" xr2:uid="{7D8D2E9E-0C88-4623-BE1D-247FA48313ED}"/>
  </bookViews>
  <sheets>
    <sheet name="Accueil" sheetId="50" r:id="rId1"/>
    <sheet name="Profil" sheetId="48" r:id="rId2"/>
    <sheet name="Profil+" sheetId="52" r:id="rId3"/>
    <sheet name="Engag." sheetId="49" r:id="rId4"/>
    <sheet name="AVSÉ(1)" sheetId="1" r:id="rId5"/>
    <sheet name="AVSÉ(2)" sheetId="15" r:id="rId6"/>
    <sheet name="AVSÉ(3)" sheetId="16" r:id="rId7"/>
    <sheet name="AVSÉ(4)" sheetId="17" r:id="rId8"/>
    <sheet name="ACI(1)" sheetId="4" r:id="rId9"/>
    <sheet name="ACI(2)" sheetId="24" r:id="rId10"/>
    <sheet name="ACI(3)" sheetId="25" r:id="rId11"/>
    <sheet name="APE(1)" sheetId="5" r:id="rId12"/>
    <sheet name="APE(2)" sheetId="26" r:id="rId13"/>
    <sheet name="APE(3)" sheetId="27" r:id="rId14"/>
    <sheet name="ARÉ(1)" sheetId="6" r:id="rId15"/>
    <sheet name="ARÉ(2)" sheetId="28" r:id="rId16"/>
    <sheet name="ARÉ(3)" sheetId="29" r:id="rId17"/>
    <sheet name="ARÉ(4)" sheetId="30" r:id="rId18"/>
    <sheet name="Backlog" sheetId="44" state="hidden" r:id="rId19"/>
  </sheets>
  <definedNames>
    <definedName name="_xlnm.Print_Area" localSheetId="8">'ACI(1)'!$B$2:$I$22</definedName>
    <definedName name="_xlnm.Print_Area" localSheetId="9">'ACI(2)'!$B$2:$I$36</definedName>
    <definedName name="_xlnm.Print_Area" localSheetId="10">'ACI(3)'!$B$2:$I$22</definedName>
    <definedName name="_xlnm.Print_Area" localSheetId="11">'APE(1)'!$B$2:$I$21</definedName>
    <definedName name="_xlnm.Print_Area" localSheetId="12">'APE(2)'!$B$2:$I$23</definedName>
    <definedName name="_xlnm.Print_Area" localSheetId="13">'APE(3)'!$B$2:$I$24</definedName>
    <definedName name="_xlnm.Print_Area" localSheetId="14">'ARÉ(1)'!$B$2:$I$38</definedName>
    <definedName name="_xlnm.Print_Area" localSheetId="15">'ARÉ(2)'!$B$2:$I$22</definedName>
    <definedName name="_xlnm.Print_Area" localSheetId="16">'ARÉ(3)'!$B$2:$I$29</definedName>
    <definedName name="_xlnm.Print_Area" localSheetId="17">'ARÉ(4)'!$B$2:$I$23</definedName>
    <definedName name="_xlnm.Print_Area" localSheetId="4">'AVSÉ(1)'!$B$2:$J$22</definedName>
    <definedName name="_xlnm.Print_Area" localSheetId="5">'AVSÉ(2)'!$B$2:$I$23</definedName>
    <definedName name="_xlnm.Print_Area" localSheetId="6">'AVSÉ(3)'!$B$2:$I$24</definedName>
    <definedName name="_xlnm.Print_Area" localSheetId="7">'AVSÉ(4)'!$B$2:$I$24</definedName>
    <definedName name="_xlnm.Print_Area" localSheetId="3">Engag.!$B$2:$AV$31</definedName>
    <definedName name="_xlnm.Print_Area" localSheetId="1">Profil!$B$2:$AI$48</definedName>
    <definedName name="_xlnm.Print_Area" localSheetId="2">'Profil+'!$B$2:$AK$68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91" i="52" l="1"/>
  <c r="AD89" i="52"/>
  <c r="AD87" i="52"/>
  <c r="AD82" i="52"/>
  <c r="AD80" i="52"/>
  <c r="AD77" i="52"/>
  <c r="AD73" i="52"/>
  <c r="AD71" i="52"/>
  <c r="N95" i="52"/>
  <c r="N93" i="52"/>
  <c r="N89" i="52"/>
  <c r="N87" i="52"/>
  <c r="N85" i="52"/>
  <c r="N83" i="52"/>
  <c r="N81" i="52"/>
  <c r="N79" i="52"/>
  <c r="N77" i="52"/>
  <c r="N73" i="52"/>
  <c r="N71" i="52"/>
  <c r="AD57" i="52"/>
  <c r="AD55" i="52"/>
  <c r="AD53" i="52"/>
  <c r="AD49" i="52"/>
  <c r="AD47" i="52"/>
  <c r="AD45" i="52"/>
  <c r="AD43" i="52"/>
  <c r="AD41" i="52"/>
  <c r="AD37" i="52"/>
  <c r="AD35" i="52"/>
  <c r="AD31" i="52"/>
  <c r="AD29" i="52"/>
  <c r="AD27" i="52"/>
  <c r="N19" i="52"/>
  <c r="AD25" i="52"/>
  <c r="AD23" i="52"/>
  <c r="AD21" i="52"/>
  <c r="N17" i="52"/>
  <c r="AD19" i="52"/>
  <c r="AD17" i="52"/>
  <c r="N43" i="52"/>
  <c r="N41" i="52"/>
  <c r="N39" i="52"/>
  <c r="N35" i="52"/>
  <c r="N33" i="52"/>
  <c r="N31" i="52"/>
  <c r="N27" i="52"/>
  <c r="N25" i="52"/>
  <c r="N23" i="52"/>
  <c r="M13" i="52"/>
  <c r="AC67" i="52"/>
  <c r="Z67" i="52"/>
  <c r="W67" i="52"/>
  <c r="M67" i="52"/>
  <c r="J67" i="52"/>
  <c r="G67" i="52"/>
  <c r="AC13" i="52"/>
  <c r="Z13" i="52"/>
  <c r="W13" i="52"/>
  <c r="J13" i="52"/>
  <c r="G13" i="52"/>
  <c r="I11" i="48" l="1"/>
  <c r="I8" i="48"/>
  <c r="AF33" i="48"/>
  <c r="AF29" i="48"/>
  <c r="AF25" i="48"/>
  <c r="AF17" i="48"/>
  <c r="AF14" i="48"/>
  <c r="AF11" i="48"/>
  <c r="AF8" i="48"/>
  <c r="I33" i="48"/>
  <c r="I29" i="48"/>
  <c r="I25" i="48"/>
  <c r="I17" i="48"/>
  <c r="I14" i="48"/>
  <c r="Y22" i="49"/>
  <c r="Y24" i="49"/>
  <c r="Y26" i="49"/>
  <c r="Y20" i="49"/>
  <c r="Y11" i="49"/>
  <c r="Y13" i="49"/>
  <c r="Y9" i="49"/>
  <c r="Y15" i="49"/>
  <c r="S14" i="48" l="1"/>
  <c r="G9" i="44"/>
  <c r="I78" i="44" l="1"/>
  <c r="G78" i="44"/>
  <c r="E78" i="44"/>
  <c r="I77" i="44"/>
  <c r="G77" i="44"/>
  <c r="E77" i="44"/>
  <c r="I76" i="44"/>
  <c r="G76" i="44"/>
  <c r="E76" i="44"/>
  <c r="I73" i="44"/>
  <c r="G73" i="44"/>
  <c r="E73" i="44"/>
  <c r="I72" i="44"/>
  <c r="G72" i="44"/>
  <c r="E72" i="44"/>
  <c r="I71" i="44"/>
  <c r="G71" i="44"/>
  <c r="E71" i="44"/>
  <c r="I70" i="44"/>
  <c r="G70" i="44"/>
  <c r="E70" i="44"/>
  <c r="I69" i="44"/>
  <c r="G69" i="44"/>
  <c r="E69" i="44"/>
  <c r="I66" i="44"/>
  <c r="G66" i="44"/>
  <c r="E66" i="44"/>
  <c r="I65" i="44"/>
  <c r="G65" i="44"/>
  <c r="E65" i="44"/>
  <c r="I62" i="44"/>
  <c r="G62" i="44"/>
  <c r="E62" i="44"/>
  <c r="I61" i="44"/>
  <c r="G61" i="44"/>
  <c r="E61" i="44"/>
  <c r="I60" i="44"/>
  <c r="G60" i="44"/>
  <c r="E60" i="44"/>
  <c r="I59" i="44"/>
  <c r="G59" i="44"/>
  <c r="E59" i="44"/>
  <c r="I58" i="44"/>
  <c r="G58" i="44"/>
  <c r="E58" i="44"/>
  <c r="I57" i="44"/>
  <c r="G57" i="44"/>
  <c r="E57" i="44"/>
  <c r="I56" i="44"/>
  <c r="G56" i="44"/>
  <c r="E56" i="44"/>
  <c r="I55" i="44"/>
  <c r="G55" i="44"/>
  <c r="E55" i="44"/>
  <c r="I52" i="44"/>
  <c r="G52" i="44"/>
  <c r="E52" i="44"/>
  <c r="I51" i="44"/>
  <c r="G51" i="44"/>
  <c r="E51" i="44"/>
  <c r="I50" i="44"/>
  <c r="G50" i="44"/>
  <c r="E50" i="44"/>
  <c r="I47" i="44"/>
  <c r="G47" i="44"/>
  <c r="E47" i="44"/>
  <c r="I46" i="44"/>
  <c r="G46" i="44"/>
  <c r="E46" i="44"/>
  <c r="I45" i="44"/>
  <c r="G45" i="44"/>
  <c r="E45" i="44"/>
  <c r="I42" i="44"/>
  <c r="G42" i="44"/>
  <c r="E42" i="44"/>
  <c r="I41" i="44"/>
  <c r="G41" i="44"/>
  <c r="E41" i="44"/>
  <c r="I38" i="44"/>
  <c r="G38" i="44"/>
  <c r="E38" i="44"/>
  <c r="I37" i="44"/>
  <c r="G37" i="44"/>
  <c r="E37" i="44"/>
  <c r="I34" i="44"/>
  <c r="G34" i="44"/>
  <c r="E34" i="44"/>
  <c r="I33" i="44"/>
  <c r="G33" i="44"/>
  <c r="E33" i="44"/>
  <c r="I32" i="44"/>
  <c r="G32" i="44"/>
  <c r="E32" i="44"/>
  <c r="I31" i="44"/>
  <c r="G31" i="44"/>
  <c r="E31" i="44"/>
  <c r="I30" i="44"/>
  <c r="G30" i="44"/>
  <c r="E30" i="44"/>
  <c r="I29" i="44"/>
  <c r="G29" i="44"/>
  <c r="E29" i="44"/>
  <c r="I28" i="44"/>
  <c r="G28" i="44"/>
  <c r="E28" i="44"/>
  <c r="I25" i="44"/>
  <c r="G25" i="44"/>
  <c r="E25" i="44"/>
  <c r="I24" i="44"/>
  <c r="G24" i="44"/>
  <c r="E24" i="44"/>
  <c r="I21" i="44"/>
  <c r="G21" i="44"/>
  <c r="E21" i="44"/>
  <c r="I20" i="44"/>
  <c r="G20" i="44"/>
  <c r="E20" i="44"/>
  <c r="I19" i="44"/>
  <c r="G19" i="44"/>
  <c r="E19" i="44"/>
  <c r="I16" i="44"/>
  <c r="G16" i="44"/>
  <c r="E16" i="44"/>
  <c r="I15" i="44"/>
  <c r="G15" i="44"/>
  <c r="E15" i="44"/>
  <c r="I14" i="44"/>
  <c r="G14" i="44"/>
  <c r="E14" i="44"/>
  <c r="I11" i="44"/>
  <c r="G11" i="44"/>
  <c r="E11" i="44"/>
  <c r="I10" i="44"/>
  <c r="G10" i="44"/>
  <c r="E10" i="44"/>
  <c r="I9" i="44"/>
  <c r="E9" i="44"/>
  <c r="I6" i="44"/>
  <c r="G6" i="44"/>
  <c r="E6" i="44"/>
  <c r="I5" i="44"/>
  <c r="G5" i="44"/>
  <c r="E5" i="44"/>
  <c r="L78" i="44" l="1"/>
  <c r="M78" i="44" s="1"/>
  <c r="N78" i="44" s="1"/>
  <c r="L66" i="44"/>
  <c r="M66" i="44" s="1"/>
  <c r="N66" i="44" s="1"/>
  <c r="L56" i="44"/>
  <c r="M56" i="44" s="1"/>
  <c r="N56" i="44" s="1"/>
  <c r="L42" i="44"/>
  <c r="M42" i="44" s="1"/>
  <c r="N42" i="44" s="1"/>
  <c r="W37" i="44"/>
  <c r="X37" i="44" s="1"/>
  <c r="Y37" i="44" s="1"/>
  <c r="L15" i="44"/>
  <c r="M15" i="44" s="1"/>
  <c r="N15" i="44" s="1"/>
  <c r="L10" i="44"/>
  <c r="M10" i="44" s="1"/>
  <c r="N10" i="44" s="1"/>
  <c r="L30" i="44"/>
  <c r="M30" i="44" s="1"/>
  <c r="N30" i="44" s="1"/>
  <c r="W36" i="44"/>
  <c r="X36" i="44" s="1"/>
  <c r="Y36" i="44" s="1"/>
  <c r="W19" i="44"/>
  <c r="X19" i="44" s="1"/>
  <c r="Y19" i="44" s="1"/>
  <c r="W38" i="44"/>
  <c r="X38" i="44" s="1"/>
  <c r="Y38" i="44" s="1"/>
  <c r="L34" i="44"/>
  <c r="M34" i="44" s="1"/>
  <c r="N34" i="44" s="1"/>
  <c r="L50" i="44"/>
  <c r="M50" i="44" s="1"/>
  <c r="N50" i="44" s="1"/>
  <c r="L60" i="44"/>
  <c r="M60" i="44" s="1"/>
  <c r="N60" i="44" s="1"/>
  <c r="L72" i="44"/>
  <c r="M72" i="44" s="1"/>
  <c r="N72" i="44" s="1"/>
  <c r="W20" i="44"/>
  <c r="X20" i="44" s="1"/>
  <c r="Y20" i="44" s="1"/>
  <c r="W51" i="44"/>
  <c r="X51" i="44" s="1"/>
  <c r="Y51" i="44" s="1"/>
  <c r="W77" i="44"/>
  <c r="X77" i="44" s="1"/>
  <c r="Y77" i="44" s="1"/>
  <c r="W52" i="44"/>
  <c r="X52" i="44" s="1"/>
  <c r="Y52" i="44" s="1"/>
  <c r="W78" i="44"/>
  <c r="X78" i="44" s="1"/>
  <c r="Y78" i="44" s="1"/>
  <c r="W76" i="44"/>
  <c r="X76" i="44" s="1"/>
  <c r="Y76" i="44" s="1"/>
  <c r="W21" i="44"/>
  <c r="X21" i="44" s="1"/>
  <c r="Y21" i="44" s="1"/>
  <c r="W50" i="44"/>
  <c r="X50" i="44" s="1"/>
  <c r="Y50" i="44" s="1"/>
  <c r="L11" i="44"/>
  <c r="M11" i="44" s="1"/>
  <c r="N11" i="44" s="1"/>
  <c r="L37" i="44"/>
  <c r="M37" i="44" s="1"/>
  <c r="N37" i="44" s="1"/>
  <c r="L51" i="44"/>
  <c r="M51" i="44" s="1"/>
  <c r="N51" i="44" s="1"/>
  <c r="L61" i="44"/>
  <c r="M61" i="44" s="1"/>
  <c r="N61" i="44" s="1"/>
  <c r="L73" i="44"/>
  <c r="M73" i="44" s="1"/>
  <c r="N73" i="44" s="1"/>
  <c r="L21" i="44"/>
  <c r="M21" i="44" s="1"/>
  <c r="N21" i="44" s="1"/>
  <c r="L59" i="44"/>
  <c r="M59" i="44" s="1"/>
  <c r="N59" i="44" s="1"/>
  <c r="L71" i="44"/>
  <c r="M71" i="44" s="1"/>
  <c r="N71" i="44" s="1"/>
  <c r="L9" i="44"/>
  <c r="M9" i="44" s="1"/>
  <c r="N9" i="44" s="1"/>
  <c r="L33" i="44"/>
  <c r="M33" i="44" s="1"/>
  <c r="N33" i="44" s="1"/>
  <c r="L47" i="44"/>
  <c r="M47" i="44" s="1"/>
  <c r="N47" i="44" s="1"/>
  <c r="L29" i="44"/>
  <c r="M29" i="44" s="1"/>
  <c r="N29" i="44" s="1"/>
  <c r="L41" i="44"/>
  <c r="M41" i="44" s="1"/>
  <c r="N41" i="44" s="1"/>
  <c r="L55" i="44"/>
  <c r="M55" i="44" s="1"/>
  <c r="N55" i="44" s="1"/>
  <c r="L65" i="44"/>
  <c r="M65" i="44" s="1"/>
  <c r="N65" i="44" s="1"/>
  <c r="L77" i="44"/>
  <c r="M77" i="44" s="1"/>
  <c r="N77" i="44" s="1"/>
  <c r="L6" i="44"/>
  <c r="M6" i="44" s="1"/>
  <c r="N6" i="44" s="1"/>
  <c r="L20" i="44"/>
  <c r="M20" i="44" s="1"/>
  <c r="N20" i="44" s="1"/>
  <c r="L32" i="44"/>
  <c r="M32" i="44" s="1"/>
  <c r="N32" i="44" s="1"/>
  <c r="L46" i="44"/>
  <c r="M46" i="44" s="1"/>
  <c r="N46" i="44" s="1"/>
  <c r="L58" i="44"/>
  <c r="M58" i="44" s="1"/>
  <c r="N58" i="44" s="1"/>
  <c r="L70" i="44"/>
  <c r="M70" i="44" s="1"/>
  <c r="N70" i="44" s="1"/>
  <c r="L16" i="44"/>
  <c r="M16" i="44" s="1"/>
  <c r="N16" i="44" s="1"/>
  <c r="L28" i="44"/>
  <c r="M28" i="44" s="1"/>
  <c r="N28" i="44" s="1"/>
  <c r="L38" i="44"/>
  <c r="M38" i="44" s="1"/>
  <c r="N38" i="44" s="1"/>
  <c r="L52" i="44"/>
  <c r="M52" i="44" s="1"/>
  <c r="N52" i="44" s="1"/>
  <c r="L62" i="44"/>
  <c r="M62" i="44" s="1"/>
  <c r="N62" i="44" s="1"/>
  <c r="L76" i="44"/>
  <c r="M76" i="44" s="1"/>
  <c r="N76" i="44" s="1"/>
  <c r="L5" i="44"/>
  <c r="M5" i="44" s="1"/>
  <c r="N5" i="44" s="1"/>
  <c r="L14" i="44"/>
  <c r="M14" i="44" s="1"/>
  <c r="N14" i="44" s="1"/>
  <c r="L19" i="44"/>
  <c r="M19" i="44" s="1"/>
  <c r="N19" i="44" s="1"/>
  <c r="L31" i="44"/>
  <c r="M31" i="44" s="1"/>
  <c r="N31" i="44" s="1"/>
  <c r="L45" i="44"/>
  <c r="M45" i="44" s="1"/>
  <c r="N45" i="44" s="1"/>
  <c r="L57" i="44"/>
  <c r="M57" i="44" s="1"/>
  <c r="N57" i="44" s="1"/>
  <c r="L69" i="44"/>
  <c r="M69" i="44" s="1"/>
  <c r="N69" i="44" s="1"/>
  <c r="L24" i="44"/>
  <c r="M24" i="44" s="1"/>
  <c r="N24" i="44" s="1"/>
  <c r="L25" i="44"/>
  <c r="M25" i="44" s="1"/>
  <c r="N25" i="44" s="1"/>
  <c r="Q66" i="44" l="1"/>
  <c r="R66" i="44" s="1"/>
  <c r="S66" i="44" s="1"/>
  <c r="Q42" i="44"/>
  <c r="R42" i="44" s="1"/>
  <c r="S42" i="44" s="1"/>
  <c r="Q16" i="44"/>
  <c r="R16" i="44" s="1"/>
  <c r="S16" i="44" s="1"/>
  <c r="Q11" i="44"/>
  <c r="R11" i="44" s="1"/>
  <c r="S11" i="44" s="1"/>
  <c r="Q52" i="44"/>
  <c r="R52" i="44" s="1"/>
  <c r="S52" i="44" s="1"/>
  <c r="Q21" i="44"/>
  <c r="R21" i="44" s="1"/>
  <c r="S21" i="44" s="1"/>
  <c r="Q38" i="44"/>
  <c r="R38" i="44" s="1"/>
  <c r="S38" i="44" s="1"/>
  <c r="Q6" i="44"/>
  <c r="R6" i="44" s="1"/>
  <c r="S6" i="44" s="1"/>
  <c r="Q73" i="44"/>
  <c r="R73" i="44" s="1"/>
  <c r="S73" i="44" s="1"/>
  <c r="Q25" i="44"/>
  <c r="R25" i="44" s="1"/>
  <c r="S25" i="44" s="1"/>
  <c r="Q47" i="44"/>
  <c r="R47" i="44" s="1"/>
  <c r="S47" i="44" s="1"/>
  <c r="Q62" i="44"/>
  <c r="R62" i="44" s="1"/>
  <c r="S62" i="44" s="1"/>
  <c r="Q34" i="44"/>
  <c r="R34" i="44" s="1"/>
  <c r="S34" i="44" s="1"/>
  <c r="Q78" i="44"/>
  <c r="R78" i="44" s="1"/>
  <c r="S78" i="44" s="1"/>
</calcChain>
</file>

<file path=xl/sharedStrings.xml><?xml version="1.0" encoding="utf-8"?>
<sst xmlns="http://schemas.openxmlformats.org/spreadsheetml/2006/main" count="885" uniqueCount="317">
  <si>
    <t>En désaccord</t>
  </si>
  <si>
    <t>En accord</t>
  </si>
  <si>
    <t>Je fais la promotion des services d’accueils, des programmes scolaires et des programmes parascolaires offerts à mon école auprès des élèves, des parents ET de la communauté.</t>
  </si>
  <si>
    <t>Je valorise la formation continue, principalement dans les domaines de construction identitaire et de réussite éducative, et j’instaure une culture d’apprentissage continue chez les membres de mon personnel.</t>
  </si>
  <si>
    <t>Je connais les différents mécanismes de concertation et de collaboration provinciaux dans le domaine de l’éducation.</t>
  </si>
  <si>
    <t>J’accompagne mon personnel dans le développement des compétences relatives à l’exploitation des TIC.</t>
  </si>
  <si>
    <t>J’accompagne mon personnel afin de répondre aux exigences d’un système de gestion formelle dans mon école.</t>
  </si>
  <si>
    <t>Je participe activement à la mise en place et à l’application d’un système de gestion formelle dans mon école.</t>
  </si>
  <si>
    <t>Je comprends l’aspect actualisant de l’éducation et l’importance de la recherche en éducation.</t>
  </si>
  <si>
    <t>J’établis des partenariats internationaux et j’organise l’accueil des élèves internationaux au sein de mon école lorsque possible.</t>
  </si>
  <si>
    <t>J’assure l’application à mon école des politiques locales en matière de promotion du français.</t>
  </si>
  <si>
    <t>Je participe activement dans les différents mécanismes de concertation et de collaboration provinciaux dans le domaine de l’éducation.</t>
  </si>
  <si>
    <t>Je comprends les principes de la gestion formelle et son application dans un système scolaire.</t>
  </si>
  <si>
    <t>J’assure la mise en place de divers services d’accueils et de programmes scolaires et parascolaires favorables à la rétention des élèves au sein de mon école.</t>
  </si>
  <si>
    <t>Je développe chez moi-même et je mets en application des compétences relatives à l’exploitation des TIC afin d’assurer l’intégration de l’école dans les divers médias sociaux.</t>
  </si>
  <si>
    <t>Je conscientise le personnel, les élèves ET les parents à l’importance des partenariats internationaux et du développement de compétences interculturelles et transculturelles.</t>
  </si>
  <si>
    <t>J’encourage la participation de mon personnel au réseautage professionnel.</t>
  </si>
  <si>
    <t>Promotion, recrutement et rétention</t>
  </si>
  <si>
    <t>Mécanisme de gestion</t>
  </si>
  <si>
    <t>Ressources</t>
  </si>
  <si>
    <t>Innovation</t>
  </si>
  <si>
    <t>Savoir</t>
  </si>
  <si>
    <t>Savoir-faire</t>
  </si>
  <si>
    <t>Savoir-être</t>
  </si>
  <si>
    <t>Plutôt en désaccord</t>
  </si>
  <si>
    <t>Plutôt en accord</t>
  </si>
  <si>
    <t>Curriculum, programmes et pédagogie</t>
  </si>
  <si>
    <t>Espace culturel francophone</t>
  </si>
  <si>
    <t>Partenariats</t>
  </si>
  <si>
    <t>Vitalité du système éducatif</t>
  </si>
  <si>
    <t>Construction identitaire</t>
  </si>
  <si>
    <t>Réussite éducative</t>
  </si>
  <si>
    <t>Accès à un réseau intégré de services en français</t>
  </si>
  <si>
    <t>Recrutement, accueil et accompagnement des parents</t>
  </si>
  <si>
    <t>Programmation et interventions de qualité en français</t>
  </si>
  <si>
    <t>Enseignement de qualité</t>
  </si>
  <si>
    <t>Leadeurship pédagogique</t>
  </si>
  <si>
    <t>Environnement d'apprentissage stimulant et engageant</t>
  </si>
  <si>
    <t>Autoévaluation - Promotion, recrutement et rétention</t>
  </si>
  <si>
    <t>Autoévaluation - Mécanisme de gestion</t>
  </si>
  <si>
    <t>Autoévaluation - Ressources</t>
  </si>
  <si>
    <t>Autoévaluation - Innovation</t>
  </si>
  <si>
    <t xml:space="preserve">Je reconnais l’importance de la promotion de l’éducation en français dans la société néo-brunswickoise. </t>
  </si>
  <si>
    <t xml:space="preserve">Je conscientise le personnel de mon école à l’importance des efforts de promotion de l’éducation en français au Nouveau-Brunswick et des politiques locales en matière de promotion du français. </t>
  </si>
  <si>
    <t>Je connais les services d’accueil disponible pour les élèves de mon école (francisation, littératie, enseignement ressource, etc.).</t>
  </si>
  <si>
    <t xml:space="preserve">Je connais les politiques locales en matière de promotion du français. </t>
  </si>
  <si>
    <t xml:space="preserve">Je participe activement aux efforts de promotion de l’éducation en français au Nouveau-Brunswick. </t>
  </si>
  <si>
    <t>V1 : Promotion et recrutement</t>
  </si>
  <si>
    <t>V2 : Accueil, accompagnement et rétention</t>
  </si>
  <si>
    <t>V3 : Gouvernance du système scolaire</t>
  </si>
  <si>
    <t>V4 : Leadeurship partagé</t>
  </si>
  <si>
    <t>V5 : Amélioration continue</t>
  </si>
  <si>
    <t>V6 : Ressources humaines</t>
  </si>
  <si>
    <t>V7 : Ressources financières</t>
  </si>
  <si>
    <t>V8 : Infrastructure</t>
  </si>
  <si>
    <t>V9 : Recherche et développement</t>
  </si>
  <si>
    <t>V10 : Réseautage et capacité collective à l’ère du numérique</t>
  </si>
  <si>
    <t>V11 : Éducation internationale</t>
  </si>
  <si>
    <t>Mécanismes de gestion</t>
  </si>
  <si>
    <t xml:space="preserve">J’encourage et j’appuie la participation des élèves, des parents ET de la communauté dans les instances de gouvernes du système scolaire pour lesquelles ils sont éligibles. </t>
  </si>
  <si>
    <t xml:space="preserve">Je valorise la contribution et j’appuie les initiatives du conseil des élèves ET du comité parental d’appui à l’école au sein de mon école. </t>
  </si>
  <si>
    <t xml:space="preserve">Je comprends le fonctionnement du conseil des élèves, du comité parental d’appui à l’école ET du conseil d’éducation du district. </t>
  </si>
  <si>
    <t xml:space="preserve">J’encourage la participation du personnel, des élèves ET des parents dans les différents mécanismes de concertation et de collaboration provinciaux dans le domaine de l’éducation. </t>
  </si>
  <si>
    <t xml:space="preserve">Je connais la politique 407, Utilisation des écoles par la communauté, et je comprends ses applications. </t>
  </si>
  <si>
    <t xml:space="preserve">Je facilite l’accès aux lieux de l’école pour l’organisation d’activités éducationnelles en français par la communauté. </t>
  </si>
  <si>
    <t xml:space="preserve">J’offre des opportunités de formation riches et pertinentes au sein de mon école. </t>
  </si>
  <si>
    <t xml:space="preserve">Je valorise et j’appuie les activités éducationnelles en français organisées par la communauté dans les lieux de l’école. </t>
  </si>
  <si>
    <t xml:space="preserve">J’encourage mon personnel à poursuivre leurs études à des cycles supérieurs. </t>
  </si>
  <si>
    <t>Je m’inspire des récentes recherches (en réussite éducative, en construction identitaire et en enseignement en milieu minoritaire) afin d’orienter mes décisions et mes pratiques.</t>
  </si>
  <si>
    <t>Je connais le Programme des élèves internationaux coordonné par Place aux compétences.</t>
  </si>
  <si>
    <t xml:space="preserve">Je comprends le fonctionnement du réseautage professionnel, des médias sociaux et des Technologies de l’Information et de la Communication (TIC) en général. </t>
  </si>
  <si>
    <t>J’accompagne mon personnel dans l’intégration des récentes recherches (en réussite éducative, en construction identitaire et en enseignement en milieu minoritaire) dans leur prise de décision au quotidien.</t>
  </si>
  <si>
    <t>Mes informations</t>
  </si>
  <si>
    <t>Mon école</t>
  </si>
  <si>
    <t>Nom:</t>
  </si>
  <si>
    <t>Fonctions:</t>
  </si>
  <si>
    <t>Niveaux:</t>
  </si>
  <si>
    <t>Années d'expérience:</t>
  </si>
  <si>
    <t>Nombre d'élèves:</t>
  </si>
  <si>
    <t>Date complétée:</t>
  </si>
  <si>
    <t>Nombre d'enseignants:</t>
  </si>
  <si>
    <t>Autoévaluation - Espace culturel francophone</t>
  </si>
  <si>
    <t>Autoévaluation - Partenariats</t>
  </si>
  <si>
    <t>Autoévaluation - Accès à un réseau intégré de services en français</t>
  </si>
  <si>
    <t>Autoévaluation - Recrutement, accueil et accompagnement des parents</t>
  </si>
  <si>
    <t>Autoévaluation - Programmation et interventions de qualité en français</t>
  </si>
  <si>
    <t>Autoévaluation - Enseignement de qualité</t>
  </si>
  <si>
    <t>Autoévaluation - Curriculum, programmes et pédagogie</t>
  </si>
  <si>
    <t>J’encourage mon personnel enseignant à participer à des formations traitant de la pédagogie en milieu minoritaire francophone.</t>
  </si>
  <si>
    <t>Je valorise l’utilisation au sein de mon école de ressources pédagogiques en français qui incorporent des référents culturels reflétant les cultures de l’Acadie et de la francophonie.</t>
  </si>
  <si>
    <t>Je comprends le concept de référent culturel.</t>
  </si>
  <si>
    <t>Je comprends les principes de la pédagogie en milieu minoritaire francophone.</t>
  </si>
  <si>
    <t xml:space="preserve">Je fais la promotion au sein de mon école de ressources pédagogiques en français qui incorporent des référents culturels reflétant les cultures de l’Acadie et de la francophonie. </t>
  </si>
  <si>
    <t>Je valorise les efforts de mon personnel en ce qui a trait à la pédagogie en milieu minoritaire francophone.</t>
  </si>
  <si>
    <t>J’accompagne mon personnel enseignant dans l’application d’une pédagogie en milieu minoritaire francophone.</t>
  </si>
  <si>
    <t xml:space="preserve">Je connais des ressources pédagogiques qui incorporent des référents culturels. </t>
  </si>
  <si>
    <t>Je développe avec mon personnel un environnement scolaire permettant à l’élève de s’engager dans le fonctionnement de l’école.</t>
  </si>
  <si>
    <t>J’encadre de façon positive l’utilisation des technologies numériques au sein de mon école.</t>
  </si>
  <si>
    <t>J’appuie le développement d’initiative au sein de mon école permettant la rencontre entre des élèves de différents milieux francophones.</t>
  </si>
  <si>
    <t>Je fais la promotion des opportunités de mise en valeur du patrimoine, des arts et de la culture se déroulant au-delà des murs de mon école.</t>
  </si>
  <si>
    <t>Je fais la promotion d’un espace culturel francophone accessible au sein de mon école auprès des élèves, des parents ET de la communauté.</t>
  </si>
  <si>
    <t>J’encourage les nouvelles initiatives respectant les 8 principes directeurs de la construction identitaire et visant l’épanouissement, le développement de compétence et l’appropriation de la culture acadienne.</t>
  </si>
  <si>
    <t>Je connais les divers programmes d’intégration de la culture offerts dans mon district (ex : Génie Arts, Une école, un artiste, etc.).</t>
  </si>
  <si>
    <t>J’assure la mise en place d’un espace culturel francophone accessible à la communauté qui permettra l’enrichissement et l’épanouissement culturel.</t>
  </si>
  <si>
    <t>Je participe au développement et à la mise en œuvre d’évènements permettant la rencontre entre des élèves de différents milieux francophones au sein de mon école.</t>
  </si>
  <si>
    <t>Je sensibilise le personnel de mon école à l’importance d’exposer les élèves à diverses formes d’arts et de culture.</t>
  </si>
  <si>
    <t>Je connais l’objectif 4, Éducation citoyenne et diversité, du Plan d’éducation de 10 ans.</t>
  </si>
  <si>
    <t>J’établis des partenariats visant la mise en valeur du patrimoine, des arts et de la culture et allant au-delà des murs de mon école.</t>
  </si>
  <si>
    <t>Je favorise le développement d’une identité numérique francophone au sein de mon école.</t>
  </si>
  <si>
    <t>Je comprends les différences entre le milieu francophone dans lequel mon école est située et les autres milieux francophones, autant au niveau provincial, que national et international.</t>
  </si>
  <si>
    <t>Je valorise l’intégration des arts et de la culture dans les salles de classe ainsi que la présentation d’évènements artistiques et culturels au sein de mon école.</t>
  </si>
  <si>
    <t>Je connais et comprends les 8 principes directeurs de la construction identitaire.</t>
  </si>
  <si>
    <t>Je comprends l’importance d’offrir un accès aux infrastructures scolaires à la communauté pour l’organisation d’évènements culturels et francophones.</t>
  </si>
  <si>
    <t>Je comprends le concept d’identité numérique.</t>
  </si>
  <si>
    <t>Je valorise les nouvelles initiatives respectant les 8 principes directeurs de la construction identitaire et visant l’épanouissement, le développement de compétence et l’appropriation de la culture acadienne.</t>
  </si>
  <si>
    <t>J’encourage la participation de mes élèves à des évènements permettant la rencontre entre des élèves de différents milieux francophones.</t>
  </si>
  <si>
    <t xml:space="preserve">Je connais les initiatives communautaires locales se déroulant à l’extérieur de mon école.  </t>
  </si>
  <si>
    <t xml:space="preserve">Je sensibilise le personnel enseignant de mon école à l’importance d’intégrer des enjeux sociaux dans leurs situations d’apprentissages. </t>
  </si>
  <si>
    <t>Je comprends le rôle des parents ET de la communauté dans la construction identitaire.</t>
  </si>
  <si>
    <t>Je mobilise et coordonne les efforts du personnel, des parents ET de la communauté dans l’exercice de leur rôle de passeur culturel.</t>
  </si>
  <si>
    <t>Je consulte les parents, la communauté ET les directions des autres écoles dans le développement de partenariats durable en construction identitaire.</t>
  </si>
  <si>
    <t>Je connais la Trousse du passeur culturel.</t>
  </si>
  <si>
    <t>Je sensibilise les parents, la communauté ET les directions des autres écoles quant à l’importance du développement de partenariats durable en construction identitaire.</t>
  </si>
  <si>
    <t>J’offre les outils nécessaires au personnel, aux parents ET à la communauté afin de leur permettre de jouer leur rôle de passeur culturel.</t>
  </si>
  <si>
    <t>Je travaille en collaboration avec les parents, la communauté ET les directions des autres écoles dans le développement de partenariats durable en construction identitaire.</t>
  </si>
  <si>
    <t>Je connais l’objectif 6, Préparation à l’école et à la vie, du Plan d’éducation de 10 ans</t>
  </si>
  <si>
    <t>Je participe activement à l’entretien du réseau intégré en petite enfance avec mes partenaires du réseau.</t>
  </si>
  <si>
    <t>Je révise régulièrement les tâches avec mon personnel de la maternelle à la 3e année en fonction des besoins des partenaires du réseau intégré en petite enfance.</t>
  </si>
  <si>
    <t>J’accompagne mon personnel de la maternelle à la 3e année dans le développement d’une culture axée sur le parent.</t>
  </si>
  <si>
    <t>Je comprends le concept de référents culturel et son importance dans le curriculum éducatif.</t>
  </si>
  <si>
    <t>Je fais preuve d’ouverture face à la diversité linguistique, culturelle, ethnique et religieuse.</t>
  </si>
  <si>
    <t>Je valorise les bienfaits de l’éducation en français et l’inclusion d’enfants d’ayant droit dans le système éducatif acadien et francophone du Nouveau-Brunswick.</t>
  </si>
  <si>
    <t>Je privilégie l’utilisation de référents culturels de l’Acadie et de la Francophonie au sein de mon école.</t>
  </si>
  <si>
    <t>Je connais les profils sociolinguistiques et culturels des parents d’élèves de la maternelle à la 3e année.</t>
  </si>
  <si>
    <t>J’encourage mon personnel enseignant à utiliser des référents culturels de l’Acadie et de la Francophonie dans leurs salles de classe.</t>
  </si>
  <si>
    <t>J’encourage l’utilisation d’approches pédagogiques respectant le développement global de chaque enfant dans les salles de classe.</t>
  </si>
  <si>
    <t>Je comprends l’importance d’une formation continue différentiée orientée vers la petite enfance pour mon personnel de la maternelle à la 3e année.</t>
  </si>
  <si>
    <t>J’assure la mise en place de mécanismes facilitant l’arrimage des programmes en petite enfance et des curriculums</t>
  </si>
  <si>
    <t>J’assure l’offre de formations régulières orientées vers la petite enfance pour mon personnel de la maternelle à la 3e année.</t>
  </si>
  <si>
    <t>Je connais les divers programmes en petite enfance.</t>
  </si>
  <si>
    <t>J’encourage la participation de mon personnel de la maternelle à la 3e année aux formations orientées vers la petite enfance.</t>
  </si>
  <si>
    <t>Indiquer votre niveau d’accord à chacun des énoncés suivants concernant le champ d’intervention « Promotion, recrutement et rétention » à l'aide de l'échelle ci-dessous.</t>
  </si>
  <si>
    <t>Indiquer votre niveau d’accord à chacun des énoncés suivants concernant le champ d’intervention « Mécanisme de gestion »  à l'aide de l'échelle ci-dessous.</t>
  </si>
  <si>
    <t>Indiquer votre niveau d’accord à chacun des énoncés suivants concernant le champ d’intervention « Ressources » à l'aide de l'échelle ci-dessous.</t>
  </si>
  <si>
    <t>Indiquer votre niveau d’accord à chacun des énoncés suivants concernant le champ d’intervention « Innovation »  à l'aide de l'échelle ci-dessous.</t>
  </si>
  <si>
    <t>Indiquer votre niveau d’accord à chacun des énoncés suivants concernant le champ d’intervention « Curriculum, programmes et pédagogie »  à l'aide de l'échelle ci-dessous.</t>
  </si>
  <si>
    <t>Indiquer votre niveau d’accord à chacun des énoncés suivants concernant le champ d’intervention « Espace culturel francophone » à l'aide de l'échelle ci-dessous.</t>
  </si>
  <si>
    <t>Indiquer votre niveau d’accord à chacun des énoncés suivants concernant le champ d’intervention « Partenariats » à l'aide de l'échelle ci-dessous.</t>
  </si>
  <si>
    <t>Indiquer votre niveau d’accord à chacun des énoncés suivants concernant le champ d’intervention « Accès à un réseau intégré de services en français » à l'aide de l'échelle ci-dessous.</t>
  </si>
  <si>
    <t>Indiquer votre niveau d’accord à chacun des énoncés suivants concernantle champ d’intervention « Recrutement, accueil et accompagnement des parents »  à l'aide de l'échelle ci-dessous.</t>
  </si>
  <si>
    <t>Indiquer votre niveau d’accord à chacun des énoncés suivants concernant le champ d’intervention « Programmation et interventions de qualité en français » à l'aide de l'échelle ci-dessous.</t>
  </si>
  <si>
    <t>Indiquer votre niveau d’accord à chacun des énoncés suivants concernant le champ d’intervention « Enseignement de qualité » à l'aide de l'échelle ci-dessous.</t>
  </si>
  <si>
    <t xml:space="preserve">Autoévaluation - Leadeurship pédagogique </t>
  </si>
  <si>
    <t>Indiquer votre niveau d’accord à chacun des énoncés suivants concernant le champ d’intervention « Leadeurship pédagogique » à l'aide de l'échelle ci-dessous.</t>
  </si>
  <si>
    <t>Autoévaluation - Environnement d’apprentissage stimulant et engageant</t>
  </si>
  <si>
    <t>Indiquer votre niveau d’accord à chacun des énoncés suivants concernant le champ d’intervention « Environnement d’apprentissage stimulant et engageant » à l'aide de l'échelle ci-dessous.</t>
  </si>
  <si>
    <t>J’accompagne mon personnel enseignant dans la mise en application d’une philosophie de construction de savoirs.</t>
  </si>
  <si>
    <t>Je connais l’objectif 8, Numératie et sciences, ingénierie et technologie, du Plan d’éducation de 10 ans.</t>
  </si>
  <si>
    <t>J’assure la mise en œuvre d’initiative favorisant l’exploration, l’expérimentation, la découverte, la remise en question et la prise de décision.</t>
  </si>
  <si>
    <t>Je développe, en collaboration avec mon personnel, un environnement scolaire permettant aux élèves d’amplifier leur sentiment de fierté envers la langue française.</t>
  </si>
  <si>
    <t>Je comprends les principes de la pensée critique et créative et ses applications dans un système scolaire.</t>
  </si>
  <si>
    <t>Je fais la promotion des programmes de francisation offerts dans sa région auprès des élèves ET des parents.</t>
  </si>
  <si>
    <t>Je participe régulièrement à des activités de formation continue dans mon domaine.</t>
  </si>
  <si>
    <t>J'établis des partenariats dans le domaine de la littératie avec les parents ET la communauté afin de m’assurer que ceux-ci soient mieux outillés.</t>
  </si>
  <si>
    <t>J’offre à mon personnel des occasions de développement de la pensée critique et créative lors des journées de perfectionnement.</t>
  </si>
  <si>
    <t>Je connais l’objectif 3, Construction identitaire, du Plan d’éducation de 10 ans.</t>
  </si>
  <si>
    <t>J’accompagne les nouveaux membres de mon personnel dans le transfert en salle de classe des savoirs et des savoir-faire acquis par ces derniers pendant leur formation initiale.</t>
  </si>
  <si>
    <t>Je valorise l’utilisation de pratiques pédagogiques efficaces en numératie.</t>
  </si>
  <si>
    <t>J’accompagne mon personnel dans le développement de compétences durables en salle de classe.</t>
  </si>
  <si>
    <t>Je valorise les initiatives permettant aux élèves de développer leur pensée critique et créative au sein de mon école.</t>
  </si>
  <si>
    <t>Je valorise les démarches de mon personnel enseignant qui cadrent dans une philosophie de construction de savoirs.</t>
  </si>
  <si>
    <t>Je connais l’objectif 7, Littératie, du Plan d’éducation de 10 ans.</t>
  </si>
  <si>
    <t>J’assure la mise en place de programmes de francisation au sein de mon école.</t>
  </si>
  <si>
    <t>Je mets en valeur la langue française auprès de mon personnel enseignant afin qu’il puisse amplifier son sentiment de fierté envers celle-ci.</t>
  </si>
  <si>
    <t>J’accompagne mon personnel enseignant dans le développement de pratiques pédagogiques permettant le développement de compétences en numératie.</t>
  </si>
  <si>
    <t>J’accompagne mon personnel enseignant dans l’intégration de la littératie dans toutes les matières.</t>
  </si>
  <si>
    <t>Je comprends les principes de la philosophie de construction de savoirs.</t>
  </si>
  <si>
    <t>Je connais l’objectif 1, Projet de vie et de carrière, du Plan d’éducation de 10 ans.</t>
  </si>
  <si>
    <t>Je connais l’état des programmes universitaires de formation initiale et de formation continue en éducation.</t>
  </si>
  <si>
    <t>Je connais les programmes de francisation offerts dans ma région.</t>
  </si>
  <si>
    <t xml:space="preserve">J’identifie les domaines d’expertise des différentes personnes intervenant en éducation dans mon milieu. </t>
  </si>
  <si>
    <t>J’exerce un leadeurship éducationnel en milieu linguistique minoritaire au sein de mon école et de ma communauté.</t>
  </si>
  <si>
    <t>Je comprends les principes de base des cinq paliers du leadeurship éducationnel en milieu linguistique minoritaire et l’interdépendance entre ceux-ci.</t>
  </si>
  <si>
    <t>J’exerce un leadeurship partagé au sein de mon école.</t>
  </si>
  <si>
    <t>J’accompagne les différentes personnes intervenant en éducation dans mon milieu dans le développement d’un sentiment d’efficacité dans leurs domaines d’expertise.</t>
  </si>
  <si>
    <t>J’appuie mes collègues à la direction des autres écoles dans l’exercice d’un leadeurship éducationnel en milieu linguistique minoritaire.</t>
  </si>
  <si>
    <t xml:space="preserve">Je comprends les principes de base du leadeurship partagé et ses applications dans un système scolaire. </t>
  </si>
  <si>
    <t>Lorsqu’opportun, je fais intervenir le personnel, les élèves, les parents ET la communauté dans la prise de décision selon leur domaine d’expertise.</t>
  </si>
  <si>
    <t>J’accompagne mon personnel enseignant dans le développement d’une pédagogie technologique dans leurs salles de classe.</t>
  </si>
  <si>
    <t>Je connais la politique 322, Inclusion scolaire, et je comprends ses applications ainsi que les principes de l’inclusion scolaire.</t>
  </si>
  <si>
    <t>Je développe et mets en œuvre avec le personnel ET les partenaires communautaires des occasions permettant aux élèves de participer activement à la vie scolaire et communautaire.</t>
  </si>
  <si>
    <t>J’assure l’offre d’une diversité de cours répondant aux différents intérêts de mes élèves, que ce soit par l’entremise de cours en présentiel ou de cours en ligne.</t>
  </si>
  <si>
    <t>Je reflété la réalité technologique changeante dans la vision de mon école et j’oriente mes actions conséquemment.</t>
  </si>
  <si>
    <t>Je connais l’objectif 2, Mieux-être, du Plan d’éducation de 10 ans.</t>
  </si>
  <si>
    <t>Je connais les cours au choix pouvant être offerts dans mon école tel que ceux-ci ont été déterminés par le Ministère de l’Éducation et du Développement de la Petite Enfance.</t>
  </si>
  <si>
    <t>J’accompagne mon personnel dans l’implantation d’un environnement d’apprentissage inclusif.</t>
  </si>
  <si>
    <t>Je fais la promotion des différentes initiatives scolaires et communautaires valorisant la santé et le mieux-être.</t>
  </si>
  <si>
    <t xml:space="preserve">Je connais l’objectif 4, Éducation citoyenne et diversité, du Plan d’éducation de 10 ans. </t>
  </si>
  <si>
    <t>J’établis des partenariats communautaires afin d’instaurer et de maintenir un milieu scolaire qui valorise la santé et le mieux-être du personnel et des élèves.</t>
  </si>
  <si>
    <t>Je fais la promotion des différents cours offerts à mon école, autant ceux en présentiel que ceux en ligne.</t>
  </si>
  <si>
    <t>Je comprends les principes de la pédagogie technologique et ses applications dans un système scolaire.</t>
  </si>
  <si>
    <t>J’encourage les élèves de mon école à participer activement à la vie scolaire et communautaire.</t>
  </si>
  <si>
    <t>Je développe et révise, en collaboration avec mon personnel, des balises afin d’entretenir un milieu d’apprentissage inclusif.</t>
  </si>
  <si>
    <t>Je sensibilise le personnel ET la communauté face à l’orientation de l’école communautaire et de sa finalité.</t>
  </si>
  <si>
    <t>J’assure la mise en œuvre d’un milieu accueillant et valorisant pour le parent au sein de mon école.</t>
  </si>
  <si>
    <t>Je travaille activement en collaboration avec l’agent communautaire et le conseiller en orientation afin d’accomplir les objectifs de l’école communautaire.</t>
  </si>
  <si>
    <t>Je partage efficacement l’information que je possède avec les différents intervenantes et intervenants en éducation.</t>
  </si>
  <si>
    <t>Je comprends le rôle et les responsabilités des parents dans l’éducation de leurs enfants.</t>
  </si>
  <si>
    <t>Je participe activement à l’élargissement des frontières organisationnelles dans le milieu de l’éducation.</t>
  </si>
  <si>
    <t>Je sensibilise les parents et les membres de mon personnel face au rôle et aux responsabilités du parent dans l’éducation de leurs enfants.</t>
  </si>
  <si>
    <t>Je connais l’orientation de l’école communautaire et ses applications concrètes.</t>
  </si>
  <si>
    <t>Je comprends les principes de base d’une culture de collaboration et ses applications dans un système scolaire.</t>
  </si>
  <si>
    <t>CI1 : Curriculum et ressources pédagogiques</t>
  </si>
  <si>
    <t>CI2 : Pédagogie en milieu minoritaire</t>
  </si>
  <si>
    <t>CI3 : École foyer d’épanouissement culturel</t>
  </si>
  <si>
    <t>CI4 : École espace de citoyenneté démocratique</t>
  </si>
  <si>
    <t>CI5 : Développement et pérennité des initiatives</t>
  </si>
  <si>
    <t>CI6 : Aménagement culturel du territoire</t>
  </si>
  <si>
    <t>CI7 : Créations artistiques et culturelles</t>
  </si>
  <si>
    <t>CI8 : Manifestations de la francophonie</t>
  </si>
  <si>
    <t>CI9 : Citoyenneté francophone : médiatique et numérique</t>
  </si>
  <si>
    <t>CI10 : Rôle de passeur culturel</t>
  </si>
  <si>
    <t>CI11 : Partenariat et concertation</t>
  </si>
  <si>
    <t>PE1 : Réseau intégré</t>
  </si>
  <si>
    <t>PE2 : Accès égal aux services en français</t>
  </si>
  <si>
    <t>PE3 : Valorisation des soins, des services et de l’éducation en français</t>
  </si>
  <si>
    <t>PE4 : Accueil et accompagnement</t>
  </si>
  <si>
    <t>PE5 : Services et ressources pour le développement linguistique et culturel</t>
  </si>
  <si>
    <t>PE6 : Ressources humaines</t>
  </si>
  <si>
    <t>PE7 : Formation des intervenantes et intervenants</t>
  </si>
  <si>
    <t>PE8 : Programmes et pédagogie</t>
  </si>
  <si>
    <t>Environnement d’apprentissage stimulant et engageant</t>
  </si>
  <si>
    <t>RE1 : Développement de compétences et éveil des passions</t>
  </si>
  <si>
    <t>RE2 : Pensée critique et créativité</t>
  </si>
  <si>
    <t>RE3 : Construction des savoirs</t>
  </si>
  <si>
    <t>RE4 : Littératie</t>
  </si>
  <si>
    <t>RE5 : Francisation</t>
  </si>
  <si>
    <t>RE6 : Compétences linguistiques et rapport positif à la langue</t>
  </si>
  <si>
    <t>RE7 : Numératie</t>
  </si>
  <si>
    <t>RE8 : Formation initiale et continue</t>
  </si>
  <si>
    <t>RE9 : Leadeurship pédagogique des directions d’école</t>
  </si>
  <si>
    <t>RE10 : Culture de collaboration</t>
  </si>
  <si>
    <t>RE11 : Environnement d’apprentissage inclusif</t>
  </si>
  <si>
    <t>RE12 : Cours et expériences d’apprentissage diversifiés</t>
  </si>
  <si>
    <t>RE13 : Environnement numérique d’apprentissage</t>
  </si>
  <si>
    <t>RE14 : Approche globale de la santé en milieu scolaire</t>
  </si>
  <si>
    <t>RE15 : Engagement à la vie scolaire</t>
  </si>
  <si>
    <t>RE16 : Parents premier éducateur</t>
  </si>
  <si>
    <t>RE17 : Structure communautaire de l’école</t>
  </si>
  <si>
    <t>RE18 : Collaboration et partenariats</t>
  </si>
  <si>
    <r>
      <t>Petite enfance</t>
    </r>
    <r>
      <rPr>
        <b/>
        <sz val="12"/>
        <color rgb="FFFF0000"/>
        <rFont val="Calibri"/>
        <family val="2"/>
        <scheme val="minor"/>
      </rPr>
      <t>*</t>
    </r>
  </si>
  <si>
    <t>* L'Axe « Petite enfance »  s'adresse principalement aux directions des écoles ayant des classes entre la maternelle et la 3e année. Il pourrait être moins pertinent pour les directions des autres écoles.</t>
  </si>
  <si>
    <t xml:space="preserve">Je connais et je comprends la situation de l’enveloppe égalitaire en éducation au Nouveau-Brunswick. </t>
  </si>
  <si>
    <t xml:space="preserve">Je conscientise mon personnel, les parents ET la communauté quant à l’importance d’une enveloppe égalitaire en éducation au Nouveau-Brunswick. </t>
  </si>
  <si>
    <t xml:space="preserve">Je participe activement aux efforts visant l’obtention et le maintien d’une enveloppe égalitaire en éducation au Nouveau-Brunswick. </t>
  </si>
  <si>
    <t xml:space="preserve">Je comprends l’importance d’avoir des membres du personnel spécialisés en petite enfance au sein de mon école. </t>
  </si>
  <si>
    <t xml:space="preserve">Je fais régulièrement la promotion des bienfaits des membres du personnel spécialisés en petite enfance. </t>
  </si>
  <si>
    <t xml:space="preserve">Je mets en œuvre de stratégies de rétention du personnel spécialisé en petite enfance au sein de mon école. </t>
  </si>
  <si>
    <t xml:space="preserve">Je mets en œuvre de stratégies de recrutement du personnel spécialisé en petite enfance au sein de mon école. </t>
  </si>
  <si>
    <t xml:space="preserve">Je comprends l’importance de la dualité dans l’offre des services en petite enfance. </t>
  </si>
  <si>
    <t xml:space="preserve">Je participe activement aux efforts visant l’obtention et le maintien d’une dualité dans l’offre des services en petite enfance. </t>
  </si>
  <si>
    <t xml:space="preserve">Je sensibilise les divers intervenants en éducation quant à l’importance d’une dualité dans l’offre des services en petite enfance. </t>
  </si>
  <si>
    <t xml:space="preserve">Je comprends les effets de la dualité dans l’offre des services en petite enfance en vertu de la politique 321, Admission selon la langue. </t>
  </si>
  <si>
    <t>Petite enfance</t>
  </si>
  <si>
    <t>Mes engagements</t>
  </si>
  <si>
    <t>Choisir une option</t>
  </si>
  <si>
    <t>Mes engagements et mes accomplissements</t>
  </si>
  <si>
    <t>Mes accomplissements</t>
  </si>
  <si>
    <t>Mes accomplissement</t>
  </si>
  <si>
    <t>Je m'engage à travailler sur ce champ en…</t>
  </si>
  <si>
    <t>Depuis mon autoévaluation, j'ai…</t>
  </si>
  <si>
    <t>Banque de ressources</t>
  </si>
  <si>
    <t>Je fais la promotion des droits relatifs à l’éducation en français, principalement auprès des ayants droit.</t>
  </si>
  <si>
    <t>Je conscientise le personnel, les parents ET la communauté quant à leur rôle de passeur culturel.</t>
  </si>
  <si>
    <t>Calcul</t>
  </si>
  <si>
    <t>Valeur</t>
  </si>
  <si>
    <t>Valeurs brutes</t>
  </si>
  <si>
    <t>Statégies</t>
  </si>
  <si>
    <t>Savoirs</t>
  </si>
  <si>
    <t>Type</t>
  </si>
  <si>
    <t>Cap</t>
  </si>
  <si>
    <t>Code</t>
  </si>
  <si>
    <t xml:space="preserve">Valeur </t>
  </si>
  <si>
    <t>Texte</t>
  </si>
  <si>
    <t>M</t>
  </si>
  <si>
    <t>T</t>
  </si>
  <si>
    <t>D</t>
  </si>
  <si>
    <t>&gt;= 0.8</t>
  </si>
  <si>
    <t>&lt;= 0.5</t>
  </si>
  <si>
    <t>0.5 &lt; V &lt; 0.8</t>
  </si>
  <si>
    <t>Les Autoévaluations</t>
  </si>
  <si>
    <t>Mon profil</t>
  </si>
  <si>
    <t>Maîtrisé</t>
  </si>
  <si>
    <t>La banque de ressources</t>
  </si>
  <si>
    <t>En difficulté</t>
  </si>
  <si>
    <t>À travailler</t>
  </si>
  <si>
    <t>Votre profil regroupe l’ensemble de vos résultats d’autoévaluations ainsi que vos informations personnelles afin de vous donner un portrait global de votre leadeurship en aménagement linguistique et culturel. En complément, le profil détaillé vous offre un aperçu plus en profondeurs de votre niveau de maitrise pour chacune des stratégies de la PALC et pour les différents types de savoirs.</t>
  </si>
  <si>
    <t>Maitrise des savoirs de l'axe</t>
  </si>
  <si>
    <t>Dans la prochaine année, j'aimerais travailler sur le champ</t>
  </si>
  <si>
    <t>Retour à l'acceuil</t>
  </si>
  <si>
    <t>Retour à l'accueil</t>
  </si>
  <si>
    <t>Les feuilles de route du profil du leadeurship</t>
  </si>
  <si>
    <t>Bienvenue sur les feuilles de route du profil du leadeurship. Cette ressource fut créée afin de faciliter l’appropriation du document-cadre par une autoévaluation au sujet des composantes de celui-ci. Il est recommandé d’amorcer l’exploration de cette ressource par les autoévaluations, puis de consulter son profil, pour enfin consulter les ressources complémentaires facultatives, soit le portrait de ses engagements et la banque de ressource.</t>
  </si>
  <si>
    <t>Voulez-vous cibler des objectifs quant aux différents champs du profil ? Le portrait de vos engagements pourrait vous aider à faire les suivis sur ceux-ci.</t>
  </si>
  <si>
    <t>Voulez-vous des ressources pour complémenter vos actions ? La banque de ressources en contient plus de 80 liées directement avec le profil.</t>
  </si>
  <si>
    <t>Accédez à chacune des autoévaluations de champs en appuyant sur les boutons ci-dessous. Vos résultats seront ensuite calculés et intégrés à votre profil automatiquement ! Les autoévaluations sont indépendantes l’une de l’autre, donc peuvent être complétées individuellement ou en bloc, et ce sans ordre particulier.</t>
  </si>
  <si>
    <t>Mon Profil</t>
  </si>
  <si>
    <t>Voir mon profil</t>
  </si>
  <si>
    <t>Voir mon profil détaillé</t>
  </si>
  <si>
    <t>Voir mes engagements</t>
  </si>
  <si>
    <t>Mon profil détaillé</t>
  </si>
  <si>
    <t>Champs</t>
  </si>
  <si>
    <t>-</t>
  </si>
  <si>
    <r>
      <t xml:space="preserve">Feuilles de route développées par : Mme Lyne Chantal Boudreau (Ph. D.) et M. Francis Bourgoin (candidat à la M.A. Éd.)
</t>
    </r>
    <r>
      <rPr>
        <sz val="8"/>
        <color theme="1"/>
        <rFont val="Calibri"/>
        <family val="2"/>
        <scheme val="minor"/>
      </rPr>
      <t xml:space="preserve">
</t>
    </r>
    <r>
      <rPr>
        <sz val="11"/>
        <color theme="1"/>
        <rFont val="Calibri"/>
        <family val="2"/>
        <scheme val="minor"/>
      </rPr>
      <t>Cette deuxième édition des feuilles de route pour les directions d’école est rendue accessible sans frais grâce à l’appui financier du ministère de l’Éducation et du Développement de la petite enfance du Nouveau-Brunswick. Toute reproduction du document-cadre sans le consentement de ses auteurs est strictement interdite.</t>
    </r>
    <r>
      <rPr>
        <sz val="8"/>
        <color theme="1"/>
        <rFont val="Calibri"/>
        <family val="2"/>
        <scheme val="minor"/>
      </rPr>
      <t xml:space="preserve">
</t>
    </r>
    <r>
      <rPr>
        <sz val="11"/>
        <color theme="1"/>
        <rFont val="Calibri"/>
        <family val="2"/>
        <scheme val="minor"/>
      </rPr>
      <t>Date de publication : 9 janvier 2023
Faculté des Sciences de l’Éducation,
Université de Moncton, Campus de Moncton,
18 avenue Antonine-Maillet, Moncton, Canada, E1A 3E9</t>
    </r>
  </si>
  <si>
    <t>Feuilles de route développées par : Mme Lyne Chantal Boudreau (Ph. D.) et M. Francis Bourgoin (candidat à la M.A. Éd.)
Cette deuxième édition des feuilles de route pour les directions d’école est rendue accessible sans frais grâce à l’appui financier du ministère de l’Éducation et du Développement de la petite enfance du Nouveau-Brunswick. Toute reproduction du document-cadre sans le consentement de ses auteurs est strictement interdite.
Date de publication : 9 janvier 2023
Faculté des Sciences de l’Éducation,
Université de Moncton, Campus de Moncton,
18 avenue Antonine-Maillet, Moncton, Canada, E1A 3E9</t>
  </si>
  <si>
    <t>Je connais les articles 16.1 et 23 de la Charte canadienne des droits et libertés et comprends leurs implications pour le système éducatif acadien et francophone du Nouveau-Brunswick.</t>
  </si>
  <si>
    <t>Je connais l’article 37 de la convention collective, congés d'études, et comprend ses applications.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</si>
</sst>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1"/>
      <color theme="1"/>
      <name val="Calibri"/>
      <family val="2"/>
      <scheme val="minor"/>
    </font>
    <font>
      <b/>
      <u/>
      <sz val="12"/>
      <color theme="1"/>
      <name val="Calibri"/>
      <family val="2"/>
      <scheme val="minor"/>
    </font>
    <font>
      <i/>
      <sz val="11"/>
      <color theme="1"/>
      <name val="Calibri"/>
      <family val="2"/>
      <scheme val="minor"/>
    </font>
    <font>
      <u/>
      <sz val="11"/>
      <color theme="10"/>
      <name val="Calibri"/>
      <family val="2"/>
      <scheme val="minor"/>
    </font>
    <font>
      <b/>
      <sz val="12"/>
      <color theme="1"/>
      <name val="Calibri"/>
      <family val="2"/>
      <scheme val="minor"/>
    </font>
    <font>
      <b/>
      <u/>
      <sz val="11"/>
      <color theme="10"/>
      <name val="Calibri"/>
      <family val="2"/>
      <scheme val="minor"/>
    </font>
    <font>
      <i/>
      <sz val="10"/>
      <color theme="1"/>
      <name val="Calibri"/>
      <family val="2"/>
      <scheme val="minor"/>
    </font>
    <font>
      <sz val="12"/>
      <color theme="1"/>
      <name val="Calibri"/>
      <family val="2"/>
      <scheme val="minor"/>
    </font>
    <font>
      <i/>
      <sz val="11"/>
      <color rgb="FFFF0000"/>
      <name val="Calibri"/>
      <family val="2"/>
      <scheme val="minor"/>
    </font>
    <font>
      <b/>
      <sz val="12"/>
      <color rgb="FFFF0000"/>
      <name val="Calibri"/>
      <family val="2"/>
      <scheme val="minor"/>
    </font>
    <font>
      <sz val="11"/>
      <color theme="0"/>
      <name val="Calibri"/>
      <family val="2"/>
      <scheme val="minor"/>
    </font>
    <font>
      <b/>
      <i/>
      <sz val="11"/>
      <color theme="1"/>
      <name val="Calibri"/>
      <family val="2"/>
      <scheme val="minor"/>
    </font>
    <font>
      <b/>
      <sz val="18"/>
      <color theme="1"/>
      <name val="Tempus Sans ITC"/>
      <family val="5"/>
    </font>
    <font>
      <b/>
      <sz val="16"/>
      <color theme="1"/>
      <name val="Tempus Sans ITC"/>
      <family val="5"/>
    </font>
    <font>
      <b/>
      <sz val="20"/>
      <color theme="1"/>
      <name val="Tempus Sans ITC"/>
      <family val="5"/>
    </font>
    <font>
      <b/>
      <sz val="22"/>
      <color theme="1"/>
      <name val="Tempus Sans ITC"/>
      <family val="5"/>
    </font>
    <font>
      <b/>
      <i/>
      <sz val="16"/>
      <color theme="1"/>
      <name val="Tempus Sans ITC"/>
      <family val="5"/>
    </font>
    <font>
      <sz val="8"/>
      <color theme="1"/>
      <name val="Calibri"/>
      <family val="2"/>
      <scheme val="minor"/>
    </font>
    <font>
      <sz val="11"/>
      <color rgb="FFFF0000"/>
      <name val="Calibri"/>
      <family val="2"/>
      <scheme val="minor"/>
    </font>
  </fonts>
  <fills count="26">
    <fill>
      <patternFill patternType="none"/>
    </fill>
    <fill>
      <patternFill patternType="gray125"/>
    </fill>
    <fill>
      <patternFill patternType="solid">
        <fgColor rgb="FFCCBF9F"/>
        <bgColor indexed="64"/>
      </patternFill>
    </fill>
    <fill>
      <patternFill patternType="solid">
        <fgColor rgb="FF7CB4CF"/>
        <bgColor indexed="64"/>
      </patternFill>
    </fill>
    <fill>
      <patternFill patternType="solid">
        <fgColor rgb="FFD49F9D"/>
        <bgColor indexed="64"/>
      </patternFill>
    </fill>
    <fill>
      <patternFill patternType="solid">
        <fgColor rgb="FF8EBDB5"/>
        <bgColor indexed="64"/>
      </patternFill>
    </fill>
    <fill>
      <patternFill patternType="solid">
        <fgColor theme="0"/>
        <bgColor indexed="64"/>
      </patternFill>
    </fill>
    <fill>
      <patternFill patternType="solid">
        <fgColor rgb="FFF3FFFF"/>
        <bgColor indexed="64"/>
      </patternFill>
    </fill>
    <fill>
      <patternFill patternType="solid">
        <fgColor rgb="FFD9DBDF"/>
        <bgColor indexed="64"/>
      </patternFill>
    </fill>
    <fill>
      <patternFill patternType="solid">
        <fgColor rgb="FFF0ECE2"/>
        <bgColor indexed="64"/>
      </patternFill>
    </fill>
    <fill>
      <patternFill patternType="solid">
        <fgColor rgb="FFD8E9F1"/>
        <bgColor indexed="64"/>
      </patternFill>
    </fill>
    <fill>
      <patternFill patternType="solid">
        <fgColor rgb="FFF2E2E2"/>
        <bgColor indexed="64"/>
      </patternFill>
    </fill>
    <fill>
      <patternFill patternType="solid">
        <fgColor rgb="FFDDEBE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tint="-4.9989318521683403E-2"/>
        <bgColor indexed="64"/>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2">
    <xf numFmtId="0" fontId="0" fillId="0" borderId="0"/>
    <xf numFmtId="0" fontId="4" fillId="0" borderId="0" applyNumberFormat="0" applyFill="0" applyBorder="0" applyAlignment="0" applyProtection="0"/>
  </cellStyleXfs>
  <cellXfs count="603">
    <xf numFmtId="0" fontId="0" fillId="0" borderId="0" xfId="0"/>
    <xf numFmtId="0" fontId="0" fillId="6" borderId="0" xfId="0" applyFill="1"/>
    <xf numFmtId="0" fontId="0" fillId="6" borderId="0" xfId="0" applyFill="1" applyAlignment="1">
      <alignment vertical="center"/>
    </xf>
    <xf numFmtId="0" fontId="0" fillId="6" borderId="8" xfId="0" applyFill="1" applyBorder="1" applyAlignment="1">
      <alignment horizontal="center"/>
    </xf>
    <xf numFmtId="0" fontId="0" fillId="6" borderId="9" xfId="0" applyFill="1" applyBorder="1" applyAlignment="1">
      <alignment horizontal="center"/>
    </xf>
    <xf numFmtId="0" fontId="0" fillId="6" borderId="10" xfId="0" applyFill="1" applyBorder="1" applyAlignment="1">
      <alignment horizontal="center"/>
    </xf>
    <xf numFmtId="0" fontId="0" fillId="6" borderId="11" xfId="0" applyFill="1" applyBorder="1" applyAlignment="1">
      <alignment horizontal="center"/>
    </xf>
    <xf numFmtId="0" fontId="0" fillId="6" borderId="12" xfId="0" applyFill="1" applyBorder="1" applyAlignment="1">
      <alignment horizontal="center"/>
    </xf>
    <xf numFmtId="0" fontId="0" fillId="6" borderId="13" xfId="0" applyFill="1" applyBorder="1" applyAlignment="1">
      <alignment horizontal="center"/>
    </xf>
    <xf numFmtId="0" fontId="8" fillId="6" borderId="0" xfId="0" applyFont="1" applyFill="1" applyAlignment="1">
      <alignment horizontal="center"/>
    </xf>
    <xf numFmtId="0" fontId="0" fillId="6" borderId="7" xfId="0" applyFill="1" applyBorder="1" applyAlignment="1" applyProtection="1">
      <alignment horizontal="center" vertical="center"/>
      <protection locked="0"/>
    </xf>
    <xf numFmtId="0" fontId="0" fillId="6" borderId="0" xfId="0" applyFill="1" applyAlignment="1">
      <alignment horizontal="center" vertical="center" wrapText="1"/>
    </xf>
    <xf numFmtId="0" fontId="0" fillId="6" borderId="0" xfId="0" applyFill="1" applyAlignment="1">
      <alignment horizontal="center"/>
    </xf>
    <xf numFmtId="0" fontId="0" fillId="0" borderId="0" xfId="0" applyAlignment="1">
      <alignment horizontal="center"/>
    </xf>
    <xf numFmtId="0" fontId="0" fillId="0" borderId="7" xfId="0" applyBorder="1" applyAlignment="1">
      <alignment horizontal="center"/>
    </xf>
    <xf numFmtId="0" fontId="0" fillId="7" borderId="0" xfId="0" applyFill="1" applyAlignment="1">
      <alignment horizontal="center" vertical="center"/>
    </xf>
    <xf numFmtId="0" fontId="0" fillId="7" borderId="0" xfId="0" applyFill="1"/>
    <xf numFmtId="0" fontId="1" fillId="7" borderId="0" xfId="0" applyFont="1" applyFill="1" applyAlignment="1">
      <alignment horizontal="center" vertical="center"/>
    </xf>
    <xf numFmtId="0" fontId="1" fillId="7" borderId="0" xfId="0" applyFont="1" applyFill="1" applyAlignment="1">
      <alignment horizontal="center" vertical="center" wrapText="1"/>
    </xf>
    <xf numFmtId="0" fontId="0" fillId="13" borderId="1" xfId="0" applyFill="1" applyBorder="1"/>
    <xf numFmtId="0" fontId="0" fillId="13" borderId="2" xfId="0" applyFill="1" applyBorder="1"/>
    <xf numFmtId="0" fontId="0" fillId="13" borderId="21" xfId="0" applyFill="1" applyBorder="1"/>
    <xf numFmtId="0" fontId="0" fillId="13" borderId="0" xfId="0" applyFill="1"/>
    <xf numFmtId="0" fontId="1" fillId="13" borderId="0" xfId="0" applyFont="1" applyFill="1" applyAlignment="1">
      <alignment horizontal="center" vertical="center"/>
    </xf>
    <xf numFmtId="0" fontId="1" fillId="13" borderId="0" xfId="0" applyFont="1" applyFill="1" applyAlignment="1">
      <alignment horizontal="center" vertical="center" wrapText="1"/>
    </xf>
    <xf numFmtId="0" fontId="3" fillId="13" borderId="0" xfId="0" applyFont="1" applyFill="1" applyAlignment="1">
      <alignment horizontal="center" vertical="center"/>
    </xf>
    <xf numFmtId="0" fontId="0" fillId="13" borderId="4" xfId="0" applyFill="1" applyBorder="1"/>
    <xf numFmtId="0" fontId="0" fillId="13" borderId="5" xfId="0" applyFill="1" applyBorder="1"/>
    <xf numFmtId="0" fontId="0" fillId="14" borderId="2" xfId="0" applyFill="1" applyBorder="1"/>
    <xf numFmtId="0" fontId="0" fillId="14" borderId="0" xfId="0" applyFill="1"/>
    <xf numFmtId="0" fontId="1" fillId="14" borderId="0" xfId="0" applyFont="1" applyFill="1" applyAlignment="1">
      <alignment horizontal="center" vertical="center"/>
    </xf>
    <xf numFmtId="0" fontId="0" fillId="14" borderId="0" xfId="0" applyFill="1" applyAlignment="1">
      <alignment horizontal="center" vertical="center"/>
    </xf>
    <xf numFmtId="0" fontId="3" fillId="14" borderId="0" xfId="0" applyFont="1" applyFill="1" applyAlignment="1">
      <alignment horizontal="center" vertical="center"/>
    </xf>
    <xf numFmtId="0" fontId="1" fillId="14" borderId="0" xfId="0" applyFont="1" applyFill="1" applyAlignment="1">
      <alignment vertical="center" wrapText="1"/>
    </xf>
    <xf numFmtId="0" fontId="3" fillId="14" borderId="0" xfId="0" applyFont="1" applyFill="1" applyAlignment="1">
      <alignment vertical="center"/>
    </xf>
    <xf numFmtId="0" fontId="0" fillId="14" borderId="5" xfId="0" applyFill="1" applyBorder="1"/>
    <xf numFmtId="0" fontId="0" fillId="15" borderId="2" xfId="0" applyFill="1" applyBorder="1"/>
    <xf numFmtId="0" fontId="0" fillId="15" borderId="0" xfId="0" applyFill="1"/>
    <xf numFmtId="0" fontId="1" fillId="15" borderId="0" xfId="0" applyFont="1" applyFill="1" applyAlignment="1">
      <alignment horizontal="center" vertical="center"/>
    </xf>
    <xf numFmtId="0" fontId="0" fillId="15" borderId="0" xfId="0" applyFill="1" applyAlignment="1">
      <alignment horizontal="center" vertical="center"/>
    </xf>
    <xf numFmtId="0" fontId="3" fillId="15" borderId="0" xfId="0" applyFont="1" applyFill="1" applyAlignment="1">
      <alignment horizontal="center" vertical="center"/>
    </xf>
    <xf numFmtId="0" fontId="1" fillId="15" borderId="0" xfId="0" applyFont="1" applyFill="1" applyAlignment="1">
      <alignment vertical="center" wrapText="1"/>
    </xf>
    <xf numFmtId="0" fontId="3" fillId="15" borderId="0" xfId="0" applyFont="1" applyFill="1" applyAlignment="1">
      <alignment vertical="center"/>
    </xf>
    <xf numFmtId="0" fontId="0" fillId="15" borderId="5" xfId="0" applyFill="1" applyBorder="1"/>
    <xf numFmtId="0" fontId="0" fillId="16" borderId="2" xfId="0" applyFill="1" applyBorder="1"/>
    <xf numFmtId="0" fontId="0" fillId="16" borderId="3" xfId="0" applyFill="1" applyBorder="1"/>
    <xf numFmtId="0" fontId="0" fillId="16" borderId="0" xfId="0" applyFill="1"/>
    <xf numFmtId="0" fontId="0" fillId="16" borderId="22" xfId="0" applyFill="1" applyBorder="1"/>
    <xf numFmtId="0" fontId="1" fillId="16" borderId="0" xfId="0" applyFont="1" applyFill="1" applyAlignment="1">
      <alignment horizontal="center" vertical="center"/>
    </xf>
    <xf numFmtId="0" fontId="0" fillId="16" borderId="0" xfId="0" applyFill="1" applyAlignment="1">
      <alignment horizontal="center" vertical="center"/>
    </xf>
    <xf numFmtId="0" fontId="1" fillId="16" borderId="0" xfId="0" applyFont="1" applyFill="1" applyAlignment="1">
      <alignment vertical="center" wrapText="1"/>
    </xf>
    <xf numFmtId="0" fontId="0" fillId="16" borderId="5" xfId="0" applyFill="1" applyBorder="1"/>
    <xf numFmtId="0" fontId="0" fillId="16" borderId="6" xfId="0" applyFill="1" applyBorder="1"/>
    <xf numFmtId="0" fontId="0" fillId="6" borderId="7" xfId="0" applyFill="1" applyBorder="1" applyAlignment="1">
      <alignment horizontal="center" vertical="center"/>
    </xf>
    <xf numFmtId="0" fontId="0" fillId="7" borderId="1" xfId="0" applyFill="1" applyBorder="1"/>
    <xf numFmtId="0" fontId="0" fillId="7" borderId="2" xfId="0" applyFill="1" applyBorder="1"/>
    <xf numFmtId="0" fontId="0" fillId="7" borderId="21" xfId="0" applyFill="1" applyBorder="1"/>
    <xf numFmtId="0" fontId="0" fillId="7" borderId="4" xfId="0" applyFill="1" applyBorder="1"/>
    <xf numFmtId="0" fontId="0" fillId="7" borderId="5" xfId="0" applyFill="1" applyBorder="1"/>
    <xf numFmtId="0" fontId="0" fillId="7" borderId="3" xfId="0" applyFill="1" applyBorder="1"/>
    <xf numFmtId="0" fontId="0" fillId="7" borderId="22" xfId="0" applyFill="1" applyBorder="1"/>
    <xf numFmtId="0" fontId="9" fillId="7" borderId="0" xfId="0" applyFont="1" applyFill="1" applyAlignment="1">
      <alignment wrapText="1"/>
    </xf>
    <xf numFmtId="0" fontId="0" fillId="7" borderId="6" xfId="0" applyFill="1" applyBorder="1"/>
    <xf numFmtId="0" fontId="9" fillId="7" borderId="0" xfId="0" applyFont="1" applyFill="1" applyAlignment="1">
      <alignment horizontal="center" wrapText="1"/>
    </xf>
    <xf numFmtId="0" fontId="3" fillId="7" borderId="0" xfId="0" applyFont="1" applyFill="1" applyAlignment="1">
      <alignment horizontal="center" vertical="center"/>
    </xf>
    <xf numFmtId="0" fontId="0" fillId="13" borderId="3" xfId="0" applyFill="1" applyBorder="1"/>
    <xf numFmtId="0" fontId="0" fillId="13" borderId="21" xfId="0" applyFill="1" applyBorder="1" applyAlignment="1">
      <alignment vertical="center"/>
    </xf>
    <xf numFmtId="0" fontId="0" fillId="13" borderId="0" xfId="0" applyFill="1" applyAlignment="1">
      <alignment vertical="center"/>
    </xf>
    <xf numFmtId="0" fontId="0" fillId="13" borderId="22" xfId="0" applyFill="1" applyBorder="1" applyAlignment="1">
      <alignment vertical="center"/>
    </xf>
    <xf numFmtId="0" fontId="2" fillId="13" borderId="0" xfId="0" applyFont="1" applyFill="1" applyAlignment="1">
      <alignment horizontal="center"/>
    </xf>
    <xf numFmtId="0" fontId="0" fillId="13" borderId="0" xfId="0" applyFill="1" applyAlignment="1">
      <alignment horizontal="center"/>
    </xf>
    <xf numFmtId="0" fontId="0" fillId="13" borderId="0" xfId="0" applyFill="1" applyAlignment="1">
      <alignment horizontal="center" vertical="center"/>
    </xf>
    <xf numFmtId="0" fontId="0" fillId="13" borderId="22" xfId="0" applyFill="1" applyBorder="1"/>
    <xf numFmtId="0" fontId="2" fillId="13" borderId="0" xfId="0" applyFont="1" applyFill="1"/>
    <xf numFmtId="0" fontId="0" fillId="13" borderId="21" xfId="0" applyFill="1" applyBorder="1" applyAlignment="1">
      <alignment horizontal="left"/>
    </xf>
    <xf numFmtId="0" fontId="0" fillId="13" borderId="22" xfId="0" applyFill="1" applyBorder="1" applyAlignment="1">
      <alignment horizontal="left"/>
    </xf>
    <xf numFmtId="0" fontId="4" fillId="13" borderId="0" xfId="1" applyFill="1" applyBorder="1" applyAlignment="1" applyProtection="1">
      <alignment horizontal="center" vertical="center" wrapText="1"/>
      <protection locked="0"/>
    </xf>
    <xf numFmtId="0" fontId="3" fillId="13" borderId="0" xfId="0" applyFont="1" applyFill="1" applyAlignment="1">
      <alignment wrapText="1"/>
    </xf>
    <xf numFmtId="0" fontId="0" fillId="13" borderId="6" xfId="0" applyFill="1" applyBorder="1"/>
    <xf numFmtId="0" fontId="0" fillId="6" borderId="0" xfId="0" applyFill="1" applyProtection="1">
      <protection locked="0"/>
    </xf>
    <xf numFmtId="0" fontId="0" fillId="6" borderId="0" xfId="0" applyFill="1" applyAlignment="1">
      <alignment horizontal="left"/>
    </xf>
    <xf numFmtId="0" fontId="11" fillId="6" borderId="0" xfId="0" applyFont="1" applyFill="1"/>
    <xf numFmtId="0" fontId="1" fillId="7" borderId="0" xfId="0" applyFont="1" applyFill="1" applyAlignment="1">
      <alignment vertical="center"/>
    </xf>
    <xf numFmtId="0" fontId="6" fillId="7" borderId="0" xfId="1" applyFont="1" applyFill="1" applyBorder="1" applyAlignment="1" applyProtection="1">
      <alignment vertical="center"/>
    </xf>
    <xf numFmtId="0" fontId="0" fillId="7" borderId="0" xfId="0" applyFill="1" applyAlignment="1">
      <alignment vertical="center" wrapText="1"/>
    </xf>
    <xf numFmtId="0" fontId="0" fillId="13" borderId="22" xfId="0" applyFill="1" applyBorder="1" applyAlignment="1">
      <alignment horizontal="center"/>
    </xf>
    <xf numFmtId="0" fontId="3" fillId="13" borderId="22" xfId="0" applyFont="1" applyFill="1" applyBorder="1" applyAlignment="1">
      <alignment horizontal="center" wrapText="1"/>
    </xf>
    <xf numFmtId="0" fontId="0" fillId="13" borderId="22" xfId="0" applyFill="1" applyBorder="1" applyAlignment="1">
      <alignment horizontal="center" vertical="center"/>
    </xf>
    <xf numFmtId="0" fontId="3" fillId="13" borderId="22" xfId="0" applyFont="1" applyFill="1" applyBorder="1" applyAlignment="1">
      <alignment wrapText="1"/>
    </xf>
    <xf numFmtId="0" fontId="0" fillId="14" borderId="1" xfId="0" applyFill="1" applyBorder="1"/>
    <xf numFmtId="0" fontId="0" fillId="14" borderId="3" xfId="0" applyFill="1" applyBorder="1"/>
    <xf numFmtId="0" fontId="0" fillId="14" borderId="21" xfId="0" applyFill="1" applyBorder="1" applyAlignment="1">
      <alignment vertical="center"/>
    </xf>
    <xf numFmtId="0" fontId="0" fillId="14" borderId="0" xfId="0" applyFill="1" applyAlignment="1">
      <alignment vertical="center"/>
    </xf>
    <xf numFmtId="0" fontId="0" fillId="14" borderId="22" xfId="0" applyFill="1" applyBorder="1" applyAlignment="1">
      <alignment vertical="center"/>
    </xf>
    <xf numFmtId="0" fontId="2" fillId="14" borderId="0" xfId="0" applyFont="1" applyFill="1" applyAlignment="1">
      <alignment horizontal="center" vertical="center"/>
    </xf>
    <xf numFmtId="0" fontId="0" fillId="14" borderId="21" xfId="0" applyFill="1" applyBorder="1"/>
    <xf numFmtId="0" fontId="2" fillId="14" borderId="0" xfId="0" applyFont="1" applyFill="1" applyAlignment="1">
      <alignment horizontal="center"/>
    </xf>
    <xf numFmtId="0" fontId="0" fillId="14" borderId="0" xfId="0" applyFill="1" applyAlignment="1">
      <alignment horizontal="center"/>
    </xf>
    <xf numFmtId="0" fontId="0" fillId="14" borderId="22" xfId="0" applyFill="1" applyBorder="1"/>
    <xf numFmtId="0" fontId="0" fillId="14" borderId="21" xfId="0" applyFill="1" applyBorder="1" applyAlignment="1">
      <alignment horizontal="left"/>
    </xf>
    <xf numFmtId="0" fontId="0" fillId="14" borderId="22" xfId="0" applyFill="1" applyBorder="1" applyAlignment="1">
      <alignment horizontal="left"/>
    </xf>
    <xf numFmtId="0" fontId="3" fillId="14" borderId="0" xfId="0" applyFont="1" applyFill="1" applyAlignment="1">
      <alignment wrapText="1"/>
    </xf>
    <xf numFmtId="0" fontId="0" fillId="14" borderId="4" xfId="0" applyFill="1" applyBorder="1"/>
    <xf numFmtId="0" fontId="0" fillId="14" borderId="6" xfId="0" applyFill="1" applyBorder="1"/>
    <xf numFmtId="0" fontId="0" fillId="15" borderId="1" xfId="0" applyFill="1" applyBorder="1"/>
    <xf numFmtId="0" fontId="0" fillId="15" borderId="3" xfId="0" applyFill="1" applyBorder="1"/>
    <xf numFmtId="0" fontId="0" fillId="15" borderId="21" xfId="0" applyFill="1" applyBorder="1" applyAlignment="1">
      <alignment vertical="center"/>
    </xf>
    <xf numFmtId="0" fontId="0" fillId="15" borderId="0" xfId="0" applyFill="1" applyAlignment="1">
      <alignment vertical="center"/>
    </xf>
    <xf numFmtId="0" fontId="0" fillId="15" borderId="22" xfId="0" applyFill="1" applyBorder="1" applyAlignment="1">
      <alignment vertical="center"/>
    </xf>
    <xf numFmtId="0" fontId="0" fillId="15" borderId="21" xfId="0" applyFill="1" applyBorder="1"/>
    <xf numFmtId="0" fontId="2" fillId="15" borderId="0" xfId="0" applyFont="1" applyFill="1" applyAlignment="1">
      <alignment horizontal="center"/>
    </xf>
    <xf numFmtId="0" fontId="0" fillId="15" borderId="0" xfId="0" applyFill="1" applyAlignment="1">
      <alignment horizontal="center"/>
    </xf>
    <xf numFmtId="0" fontId="0" fillId="15" borderId="22" xfId="0" applyFill="1" applyBorder="1"/>
    <xf numFmtId="0" fontId="0" fillId="15" borderId="21" xfId="0" applyFill="1" applyBorder="1" applyAlignment="1">
      <alignment horizontal="left"/>
    </xf>
    <xf numFmtId="0" fontId="0" fillId="15" borderId="22" xfId="0" applyFill="1" applyBorder="1" applyAlignment="1">
      <alignment horizontal="left"/>
    </xf>
    <xf numFmtId="0" fontId="3" fillId="15" borderId="0" xfId="0" applyFont="1" applyFill="1" applyAlignment="1">
      <alignment wrapText="1"/>
    </xf>
    <xf numFmtId="0" fontId="0" fillId="15" borderId="4" xfId="0" applyFill="1" applyBorder="1"/>
    <xf numFmtId="0" fontId="0" fillId="15" borderId="6" xfId="0" applyFill="1" applyBorder="1"/>
    <xf numFmtId="0" fontId="0" fillId="16" borderId="1" xfId="0" applyFill="1" applyBorder="1"/>
    <xf numFmtId="0" fontId="0" fillId="16" borderId="21" xfId="0" applyFill="1" applyBorder="1" applyAlignment="1">
      <alignment vertical="center"/>
    </xf>
    <xf numFmtId="0" fontId="0" fillId="16" borderId="0" xfId="0" applyFill="1" applyAlignment="1">
      <alignment vertical="center"/>
    </xf>
    <xf numFmtId="0" fontId="0" fillId="16" borderId="22" xfId="0" applyFill="1" applyBorder="1" applyAlignment="1">
      <alignment vertical="center"/>
    </xf>
    <xf numFmtId="0" fontId="0" fillId="16" borderId="21" xfId="0" applyFill="1" applyBorder="1"/>
    <xf numFmtId="0" fontId="2" fillId="16" borderId="0" xfId="0" applyFont="1" applyFill="1" applyAlignment="1">
      <alignment horizontal="center"/>
    </xf>
    <xf numFmtId="0" fontId="0" fillId="16" borderId="0" xfId="0" applyFill="1" applyAlignment="1">
      <alignment horizontal="center"/>
    </xf>
    <xf numFmtId="0" fontId="0" fillId="16" borderId="21" xfId="0" applyFill="1" applyBorder="1" applyAlignment="1">
      <alignment horizontal="left"/>
    </xf>
    <xf numFmtId="0" fontId="0" fillId="16" borderId="22" xfId="0" applyFill="1" applyBorder="1" applyAlignment="1">
      <alignment horizontal="left"/>
    </xf>
    <xf numFmtId="0" fontId="3" fillId="16" borderId="0" xfId="0" applyFont="1" applyFill="1" applyAlignment="1">
      <alignment wrapText="1"/>
    </xf>
    <xf numFmtId="0" fontId="0" fillId="16" borderId="4" xfId="0" applyFill="1" applyBorder="1"/>
    <xf numFmtId="0" fontId="0" fillId="7" borderId="0" xfId="0" applyFill="1" applyAlignment="1">
      <alignment horizontal="center" wrapText="1"/>
    </xf>
    <xf numFmtId="0" fontId="0" fillId="7" borderId="0" xfId="0" applyFill="1" applyAlignment="1">
      <alignment wrapText="1"/>
    </xf>
    <xf numFmtId="0" fontId="14" fillId="14" borderId="0" xfId="0" applyFont="1" applyFill="1" applyAlignment="1">
      <alignment vertical="center" wrapText="1"/>
    </xf>
    <xf numFmtId="0" fontId="0" fillId="15" borderId="22" xfId="0" applyFill="1" applyBorder="1" applyAlignment="1">
      <alignment horizontal="center" vertical="center"/>
    </xf>
    <xf numFmtId="0" fontId="3" fillId="15" borderId="22" xfId="0" applyFont="1" applyFill="1" applyBorder="1" applyAlignment="1">
      <alignment horizontal="center" vertical="center"/>
    </xf>
    <xf numFmtId="0" fontId="3" fillId="15" borderId="22" xfId="0" applyFont="1" applyFill="1" applyBorder="1" applyAlignment="1">
      <alignment vertical="center"/>
    </xf>
    <xf numFmtId="0" fontId="19" fillId="15" borderId="0" xfId="0" applyFont="1" applyFill="1"/>
    <xf numFmtId="0" fontId="4" fillId="13" borderId="0" xfId="1" applyFill="1" applyBorder="1" applyAlignment="1" applyProtection="1">
      <alignment horizontal="center" vertical="center" wrapText="1"/>
    </xf>
    <xf numFmtId="0" fontId="4" fillId="14" borderId="0" xfId="1" applyFill="1" applyBorder="1" applyAlignment="1" applyProtection="1">
      <alignment horizontal="center" vertical="center" wrapText="1"/>
    </xf>
    <xf numFmtId="0" fontId="4" fillId="15" borderId="0" xfId="1" applyFill="1" applyBorder="1" applyAlignment="1" applyProtection="1">
      <alignment horizontal="center" vertical="center" wrapText="1"/>
    </xf>
    <xf numFmtId="0" fontId="4" fillId="16" borderId="0" xfId="1" applyFill="1" applyBorder="1" applyAlignment="1" applyProtection="1">
      <alignment horizontal="center" vertical="center" wrapText="1"/>
    </xf>
    <xf numFmtId="0" fontId="19" fillId="7" borderId="0" xfId="0" applyFont="1" applyFill="1" applyAlignment="1">
      <alignment horizont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6" borderId="21" xfId="0" applyFill="1" applyBorder="1" applyAlignment="1">
      <alignment horizontal="center" vertical="center" wrapText="1"/>
    </xf>
    <xf numFmtId="0" fontId="0" fillId="6" borderId="0" xfId="0" applyFill="1" applyAlignment="1">
      <alignment horizontal="center" vertical="center" wrapText="1"/>
    </xf>
    <xf numFmtId="0" fontId="0" fillId="6" borderId="22" xfId="0"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6" xfId="0" applyFill="1" applyBorder="1" applyAlignment="1">
      <alignment horizontal="center" vertical="center" wrapText="1"/>
    </xf>
    <xf numFmtId="0" fontId="0" fillId="7" borderId="0" xfId="0" applyFill="1" applyAlignment="1">
      <alignment horizontal="center" vertical="center" wrapText="1"/>
    </xf>
    <xf numFmtId="0" fontId="4" fillId="11" borderId="1" xfId="1" applyFill="1" applyBorder="1" applyAlignment="1" applyProtection="1">
      <alignment horizontal="center" vertical="center" wrapText="1"/>
      <protection locked="0"/>
    </xf>
    <xf numFmtId="0" fontId="4" fillId="11" borderId="2" xfId="1" applyFill="1" applyBorder="1" applyAlignment="1" applyProtection="1">
      <alignment horizontal="center" vertical="center" wrapText="1"/>
      <protection locked="0"/>
    </xf>
    <xf numFmtId="0" fontId="4" fillId="11" borderId="3" xfId="1" applyFill="1" applyBorder="1" applyAlignment="1" applyProtection="1">
      <alignment horizontal="center" vertical="center" wrapText="1"/>
      <protection locked="0"/>
    </xf>
    <xf numFmtId="0" fontId="4" fillId="11" borderId="21" xfId="1" applyFill="1" applyBorder="1" applyAlignment="1" applyProtection="1">
      <alignment horizontal="center" vertical="center" wrapText="1"/>
      <protection locked="0"/>
    </xf>
    <xf numFmtId="0" fontId="4" fillId="11" borderId="0" xfId="1" applyFill="1" applyBorder="1" applyAlignment="1" applyProtection="1">
      <alignment horizontal="center" vertical="center" wrapText="1"/>
      <protection locked="0"/>
    </xf>
    <xf numFmtId="0" fontId="4" fillId="11" borderId="22" xfId="1" applyFill="1" applyBorder="1" applyAlignment="1" applyProtection="1">
      <alignment horizontal="center" vertical="center" wrapText="1"/>
      <protection locked="0"/>
    </xf>
    <xf numFmtId="0" fontId="4" fillId="11" borderId="4" xfId="1" applyFill="1" applyBorder="1" applyAlignment="1" applyProtection="1">
      <alignment horizontal="center" vertical="center" wrapText="1"/>
      <protection locked="0"/>
    </xf>
    <xf numFmtId="0" fontId="4" fillId="11" borderId="5" xfId="1" applyFill="1" applyBorder="1" applyAlignment="1" applyProtection="1">
      <alignment horizontal="center" vertical="center" wrapText="1"/>
      <protection locked="0"/>
    </xf>
    <xf numFmtId="0" fontId="4" fillId="11" borderId="6" xfId="1" applyFill="1" applyBorder="1" applyAlignment="1" applyProtection="1">
      <alignment horizontal="center" vertical="center" wrapText="1"/>
      <protection locked="0"/>
    </xf>
    <xf numFmtId="0" fontId="4" fillId="10" borderId="1" xfId="1" applyFill="1" applyBorder="1" applyAlignment="1" applyProtection="1">
      <alignment horizontal="center" vertical="center" wrapText="1"/>
      <protection locked="0"/>
    </xf>
    <xf numFmtId="0" fontId="4" fillId="10" borderId="2" xfId="1" applyFill="1" applyBorder="1" applyAlignment="1" applyProtection="1">
      <alignment horizontal="center" vertical="center" wrapText="1"/>
      <protection locked="0"/>
    </xf>
    <xf numFmtId="0" fontId="4" fillId="10" borderId="3" xfId="1" applyFill="1" applyBorder="1" applyAlignment="1" applyProtection="1">
      <alignment horizontal="center" vertical="center" wrapText="1"/>
      <protection locked="0"/>
    </xf>
    <xf numFmtId="0" fontId="4" fillId="10" borderId="21" xfId="1" applyFill="1" applyBorder="1" applyAlignment="1" applyProtection="1">
      <alignment horizontal="center" vertical="center" wrapText="1"/>
      <protection locked="0"/>
    </xf>
    <xf numFmtId="0" fontId="4" fillId="10" borderId="0" xfId="1" applyFill="1" applyBorder="1" applyAlignment="1" applyProtection="1">
      <alignment horizontal="center" vertical="center" wrapText="1"/>
      <protection locked="0"/>
    </xf>
    <xf numFmtId="0" fontId="4" fillId="10" borderId="22" xfId="1" applyFill="1" applyBorder="1" applyAlignment="1" applyProtection="1">
      <alignment horizontal="center" vertical="center" wrapText="1"/>
      <protection locked="0"/>
    </xf>
    <xf numFmtId="0" fontId="4" fillId="10" borderId="4" xfId="1" applyFill="1" applyBorder="1" applyAlignment="1" applyProtection="1">
      <alignment horizontal="center" vertical="center" wrapText="1"/>
      <protection locked="0"/>
    </xf>
    <xf numFmtId="0" fontId="4" fillId="10" borderId="5" xfId="1" applyFill="1" applyBorder="1" applyAlignment="1" applyProtection="1">
      <alignment horizontal="center" vertical="center" wrapText="1"/>
      <protection locked="0"/>
    </xf>
    <xf numFmtId="0" fontId="4" fillId="10" borderId="6" xfId="1" applyFill="1" applyBorder="1" applyAlignment="1" applyProtection="1">
      <alignment horizontal="center" vertical="center" wrapText="1"/>
      <protection locked="0"/>
    </xf>
    <xf numFmtId="0" fontId="4" fillId="8" borderId="8" xfId="1" applyFill="1" applyBorder="1" applyAlignment="1" applyProtection="1">
      <alignment horizontal="center" vertical="center" wrapText="1"/>
      <protection locked="0"/>
    </xf>
    <xf numFmtId="0" fontId="4" fillId="8" borderId="9" xfId="1" applyFill="1" applyBorder="1" applyAlignment="1" applyProtection="1">
      <alignment horizontal="center" vertical="center" wrapText="1"/>
      <protection locked="0"/>
    </xf>
    <xf numFmtId="0" fontId="4" fillId="8" borderId="10" xfId="1" applyFill="1" applyBorder="1" applyAlignment="1" applyProtection="1">
      <alignment horizontal="center" vertical="center" wrapText="1"/>
      <protection locked="0"/>
    </xf>
    <xf numFmtId="0" fontId="4" fillId="8" borderId="23" xfId="1" applyFill="1" applyBorder="1" applyAlignment="1" applyProtection="1">
      <alignment horizontal="center" vertical="center" wrapText="1"/>
      <protection locked="0"/>
    </xf>
    <xf numFmtId="0" fontId="4" fillId="8" borderId="24" xfId="1" applyFill="1" applyBorder="1" applyAlignment="1" applyProtection="1">
      <alignment horizontal="center" vertical="center" wrapText="1"/>
      <protection locked="0"/>
    </xf>
    <xf numFmtId="0" fontId="4" fillId="8" borderId="47" xfId="1" applyFill="1" applyBorder="1" applyAlignment="1" applyProtection="1">
      <alignment horizontal="center" vertical="center" wrapText="1"/>
      <protection locked="0"/>
    </xf>
    <xf numFmtId="0" fontId="4" fillId="8" borderId="11" xfId="1" applyFill="1" applyBorder="1" applyAlignment="1" applyProtection="1">
      <alignment horizontal="center" vertical="center" wrapText="1"/>
      <protection locked="0"/>
    </xf>
    <xf numFmtId="0" fontId="4" fillId="8" borderId="12" xfId="1" applyFill="1" applyBorder="1" applyAlignment="1" applyProtection="1">
      <alignment horizontal="center" vertical="center" wrapText="1"/>
      <protection locked="0"/>
    </xf>
    <xf numFmtId="0" fontId="4" fillId="8" borderId="13" xfId="1" applyFill="1" applyBorder="1" applyAlignment="1" applyProtection="1">
      <alignment horizontal="center" vertical="center" wrapText="1"/>
      <protection locked="0"/>
    </xf>
    <xf numFmtId="0" fontId="4" fillId="12" borderId="8" xfId="1" applyFill="1" applyBorder="1" applyAlignment="1" applyProtection="1">
      <alignment horizontal="center" vertical="center" wrapText="1"/>
      <protection locked="0"/>
    </xf>
    <xf numFmtId="0" fontId="4" fillId="12" borderId="9" xfId="1" applyFill="1" applyBorder="1" applyAlignment="1" applyProtection="1">
      <alignment horizontal="center" vertical="center" wrapText="1"/>
      <protection locked="0"/>
    </xf>
    <xf numFmtId="0" fontId="4" fillId="12" borderId="10" xfId="1" applyFill="1" applyBorder="1" applyAlignment="1" applyProtection="1">
      <alignment horizontal="center" vertical="center" wrapText="1"/>
      <protection locked="0"/>
    </xf>
    <xf numFmtId="0" fontId="4" fillId="12" borderId="25" xfId="1" applyFill="1" applyBorder="1" applyAlignment="1" applyProtection="1">
      <alignment horizontal="center" vertical="center" wrapText="1"/>
      <protection locked="0"/>
    </xf>
    <xf numFmtId="0" fontId="4" fillId="12" borderId="26" xfId="1" applyFill="1" applyBorder="1" applyAlignment="1" applyProtection="1">
      <alignment horizontal="center" vertical="center" wrapText="1"/>
      <protection locked="0"/>
    </xf>
    <xf numFmtId="0" fontId="4" fillId="12" borderId="48" xfId="1" applyFill="1" applyBorder="1" applyAlignment="1" applyProtection="1">
      <alignment horizontal="center" vertical="center" wrapText="1"/>
      <protection locked="0"/>
    </xf>
    <xf numFmtId="0" fontId="4" fillId="12" borderId="11" xfId="1" applyFill="1" applyBorder="1" applyAlignment="1" applyProtection="1">
      <alignment horizontal="center" vertical="center" wrapText="1"/>
      <protection locked="0"/>
    </xf>
    <xf numFmtId="0" fontId="4" fillId="12" borderId="12" xfId="1" applyFill="1" applyBorder="1" applyAlignment="1" applyProtection="1">
      <alignment horizontal="center" vertical="center" wrapText="1"/>
      <protection locked="0"/>
    </xf>
    <xf numFmtId="0" fontId="4" fillId="12" borderId="13" xfId="1" applyFill="1" applyBorder="1" applyAlignment="1" applyProtection="1">
      <alignment horizontal="center" vertical="center" wrapText="1"/>
      <protection locked="0"/>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17" fillId="7" borderId="0" xfId="0" applyFont="1" applyFill="1" applyAlignment="1">
      <alignment horizontal="center" vertical="center"/>
    </xf>
    <xf numFmtId="0" fontId="13" fillId="7" borderId="0" xfId="0" applyFont="1" applyFill="1" applyAlignment="1">
      <alignment horizontal="center" vertical="center"/>
    </xf>
    <xf numFmtId="0" fontId="3" fillId="7" borderId="0" xfId="0" applyFont="1" applyFill="1" applyAlignment="1">
      <alignment horizontal="center" vertical="center" wrapText="1"/>
    </xf>
    <xf numFmtId="0" fontId="3" fillId="7" borderId="0" xfId="0" applyFont="1" applyFill="1" applyAlignment="1">
      <alignment horizontal="center" wrapText="1"/>
    </xf>
    <xf numFmtId="0" fontId="16" fillId="7" borderId="0" xfId="0" applyFont="1" applyFill="1" applyAlignment="1">
      <alignment horizontal="center" vertical="center"/>
    </xf>
    <xf numFmtId="0" fontId="15" fillId="7" borderId="0" xfId="0" applyFont="1" applyFill="1" applyAlignment="1">
      <alignment horizontal="center" vertical="center"/>
    </xf>
    <xf numFmtId="0" fontId="4" fillId="9" borderId="1" xfId="1" applyFill="1" applyBorder="1" applyAlignment="1" applyProtection="1">
      <alignment horizontal="center" vertical="center" wrapText="1"/>
      <protection locked="0"/>
    </xf>
    <xf numFmtId="0" fontId="4" fillId="9" borderId="2" xfId="1" applyFill="1" applyBorder="1" applyAlignment="1" applyProtection="1">
      <alignment horizontal="center" vertical="center" wrapText="1"/>
      <protection locked="0"/>
    </xf>
    <xf numFmtId="0" fontId="4" fillId="9" borderId="3" xfId="1" applyFill="1" applyBorder="1" applyAlignment="1" applyProtection="1">
      <alignment horizontal="center" vertical="center" wrapText="1"/>
      <protection locked="0"/>
    </xf>
    <xf numFmtId="0" fontId="4" fillId="9" borderId="21" xfId="1" applyFill="1" applyBorder="1" applyAlignment="1" applyProtection="1">
      <alignment horizontal="center" vertical="center" wrapText="1"/>
      <protection locked="0"/>
    </xf>
    <xf numFmtId="0" fontId="4" fillId="9" borderId="0" xfId="1" applyFill="1" applyBorder="1" applyAlignment="1" applyProtection="1">
      <alignment horizontal="center" vertical="center" wrapText="1"/>
      <protection locked="0"/>
    </xf>
    <xf numFmtId="0" fontId="4" fillId="9" borderId="22" xfId="1" applyFill="1" applyBorder="1" applyAlignment="1" applyProtection="1">
      <alignment horizontal="center" vertical="center" wrapText="1"/>
      <protection locked="0"/>
    </xf>
    <xf numFmtId="0" fontId="4" fillId="9" borderId="4" xfId="1" applyFill="1" applyBorder="1" applyAlignment="1" applyProtection="1">
      <alignment horizontal="center" vertical="center" wrapText="1"/>
      <protection locked="0"/>
    </xf>
    <xf numFmtId="0" fontId="4" fillId="9" borderId="5" xfId="1" applyFill="1" applyBorder="1" applyAlignment="1" applyProtection="1">
      <alignment horizontal="center" vertical="center" wrapText="1"/>
      <protection locked="0"/>
    </xf>
    <xf numFmtId="0" fontId="4" fillId="9" borderId="6" xfId="1" applyFill="1" applyBorder="1" applyAlignment="1" applyProtection="1">
      <alignment horizontal="center" vertical="center" wrapText="1"/>
      <protection locked="0"/>
    </xf>
    <xf numFmtId="0" fontId="4" fillId="12" borderId="14" xfId="1" applyFill="1" applyBorder="1" applyAlignment="1" applyProtection="1">
      <alignment horizontal="center" vertical="center" wrapText="1"/>
      <protection locked="0"/>
    </xf>
    <xf numFmtId="0" fontId="4" fillId="12" borderId="7" xfId="1" applyFill="1" applyBorder="1" applyAlignment="1" applyProtection="1">
      <alignment horizontal="center" vertical="center" wrapText="1"/>
      <protection locked="0"/>
    </xf>
    <xf numFmtId="0" fontId="4" fillId="12" borderId="15" xfId="1" applyFill="1" applyBorder="1" applyAlignment="1" applyProtection="1">
      <alignment horizontal="center" vertical="center" wrapText="1"/>
      <protection locked="0"/>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4" fillId="12" borderId="23" xfId="1" applyFill="1" applyBorder="1" applyAlignment="1" applyProtection="1">
      <alignment horizontal="center" vertical="center" wrapText="1"/>
      <protection locked="0"/>
    </xf>
    <xf numFmtId="0" fontId="4" fillId="12" borderId="24" xfId="1" applyFill="1" applyBorder="1" applyAlignment="1" applyProtection="1">
      <alignment horizontal="center" vertical="center" wrapText="1"/>
      <protection locked="0"/>
    </xf>
    <xf numFmtId="0" fontId="4" fillId="12" borderId="47" xfId="1" applyFill="1" applyBorder="1" applyAlignment="1" applyProtection="1">
      <alignment horizontal="center" vertical="center" wrapText="1"/>
      <protection locked="0"/>
    </xf>
    <xf numFmtId="0" fontId="4" fillId="8" borderId="1" xfId="1" applyFill="1" applyBorder="1" applyAlignment="1" applyProtection="1">
      <alignment horizontal="center" vertical="center" wrapText="1"/>
      <protection locked="0"/>
    </xf>
    <xf numFmtId="0" fontId="4" fillId="8" borderId="2" xfId="1" applyFill="1" applyBorder="1" applyAlignment="1" applyProtection="1">
      <alignment horizontal="center" vertical="center" wrapText="1"/>
      <protection locked="0"/>
    </xf>
    <xf numFmtId="0" fontId="4" fillId="8" borderId="3" xfId="1" applyFill="1" applyBorder="1" applyAlignment="1" applyProtection="1">
      <alignment horizontal="center" vertical="center" wrapText="1"/>
      <protection locked="0"/>
    </xf>
    <xf numFmtId="0" fontId="4" fillId="8" borderId="21" xfId="1" applyFill="1" applyBorder="1" applyAlignment="1" applyProtection="1">
      <alignment horizontal="center" vertical="center" wrapText="1"/>
      <protection locked="0"/>
    </xf>
    <xf numFmtId="0" fontId="4" fillId="8" borderId="0" xfId="1" applyFill="1" applyBorder="1" applyAlignment="1" applyProtection="1">
      <alignment horizontal="center" vertical="center" wrapText="1"/>
      <protection locked="0"/>
    </xf>
    <xf numFmtId="0" fontId="4" fillId="8" borderId="22" xfId="1" applyFill="1" applyBorder="1" applyAlignment="1" applyProtection="1">
      <alignment horizontal="center" vertical="center" wrapText="1"/>
      <protection locked="0"/>
    </xf>
    <xf numFmtId="0" fontId="4" fillId="8" borderId="4" xfId="1" applyFill="1" applyBorder="1" applyAlignment="1" applyProtection="1">
      <alignment horizontal="center" vertical="center" wrapText="1"/>
      <protection locked="0"/>
    </xf>
    <xf numFmtId="0" fontId="4" fillId="8" borderId="5" xfId="1" applyFill="1" applyBorder="1" applyAlignment="1" applyProtection="1">
      <alignment horizontal="center" vertical="center" wrapText="1"/>
      <protection locked="0"/>
    </xf>
    <xf numFmtId="0" fontId="4" fillId="8" borderId="6" xfId="1" applyFill="1" applyBorder="1" applyAlignment="1" applyProtection="1">
      <alignment horizontal="center" vertical="center" wrapText="1"/>
      <protection locked="0"/>
    </xf>
    <xf numFmtId="0" fontId="14" fillId="7" borderId="0" xfId="0" applyFont="1" applyFill="1" applyAlignment="1">
      <alignment horizontal="center" vertical="center" wrapText="1"/>
    </xf>
    <xf numFmtId="0" fontId="5" fillId="20" borderId="1"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5" fillId="20" borderId="5" xfId="0" applyFont="1" applyFill="1" applyBorder="1" applyAlignment="1">
      <alignment horizontal="center" vertical="center" wrapText="1"/>
    </xf>
    <xf numFmtId="0" fontId="5" fillId="20" borderId="6" xfId="0" applyFont="1" applyFill="1" applyBorder="1" applyAlignment="1">
      <alignment horizontal="center" vertical="center" wrapText="1"/>
    </xf>
    <xf numFmtId="0" fontId="1" fillId="21" borderId="1" xfId="0" applyFont="1" applyFill="1" applyBorder="1" applyAlignment="1">
      <alignment horizontal="center" vertical="center" wrapText="1"/>
    </xf>
    <xf numFmtId="0" fontId="1" fillId="21" borderId="2" xfId="0" applyFont="1" applyFill="1" applyBorder="1" applyAlignment="1">
      <alignment horizontal="center" vertical="center" wrapText="1"/>
    </xf>
    <xf numFmtId="0" fontId="1" fillId="21" borderId="27" xfId="0" applyFont="1" applyFill="1" applyBorder="1" applyAlignment="1">
      <alignment horizontal="center" vertical="center" wrapText="1"/>
    </xf>
    <xf numFmtId="0" fontId="1" fillId="21" borderId="21" xfId="0" applyFont="1" applyFill="1" applyBorder="1" applyAlignment="1">
      <alignment horizontal="center" vertical="center" wrapText="1"/>
    </xf>
    <xf numFmtId="0" fontId="1" fillId="21" borderId="0" xfId="0" applyFont="1" applyFill="1" applyAlignment="1">
      <alignment horizontal="center" vertical="center" wrapText="1"/>
    </xf>
    <xf numFmtId="0" fontId="1" fillId="21" borderId="29" xfId="0" applyFont="1" applyFill="1" applyBorder="1" applyAlignment="1">
      <alignment horizontal="center" vertical="center" wrapText="1"/>
    </xf>
    <xf numFmtId="0" fontId="1" fillId="21" borderId="31" xfId="0" applyFont="1" applyFill="1" applyBorder="1" applyAlignment="1">
      <alignment horizontal="center" vertical="center" wrapText="1"/>
    </xf>
    <xf numFmtId="0" fontId="1" fillId="21" borderId="32" xfId="0" applyFont="1" applyFill="1" applyBorder="1" applyAlignment="1">
      <alignment horizontal="center" vertical="center" wrapText="1"/>
    </xf>
    <xf numFmtId="0" fontId="1" fillId="21" borderId="33" xfId="0" applyFont="1" applyFill="1" applyBorder="1" applyAlignment="1">
      <alignment horizontal="center" vertical="center" wrapText="1"/>
    </xf>
    <xf numFmtId="0" fontId="3" fillId="25" borderId="28" xfId="0" applyFont="1" applyFill="1" applyBorder="1" applyAlignment="1">
      <alignment horizontal="center" vertical="center"/>
    </xf>
    <xf numFmtId="0" fontId="3" fillId="25" borderId="2" xfId="0" applyFont="1" applyFill="1" applyBorder="1" applyAlignment="1">
      <alignment horizontal="center" vertical="center"/>
    </xf>
    <xf numFmtId="0" fontId="3" fillId="25" borderId="3" xfId="0" applyFont="1" applyFill="1" applyBorder="1" applyAlignment="1">
      <alignment horizontal="center" vertical="center"/>
    </xf>
    <xf numFmtId="0" fontId="3" fillId="25" borderId="30" xfId="0" applyFont="1" applyFill="1" applyBorder="1" applyAlignment="1">
      <alignment horizontal="center" vertical="center"/>
    </xf>
    <xf numFmtId="0" fontId="3" fillId="25" borderId="0" xfId="0" applyFont="1" applyFill="1" applyAlignment="1">
      <alignment horizontal="center" vertical="center"/>
    </xf>
    <xf numFmtId="0" fontId="3" fillId="25" borderId="22" xfId="0" applyFont="1" applyFill="1" applyBorder="1" applyAlignment="1">
      <alignment horizontal="center" vertical="center"/>
    </xf>
    <xf numFmtId="0" fontId="3" fillId="25" borderId="34" xfId="0" applyFont="1" applyFill="1" applyBorder="1" applyAlignment="1">
      <alignment horizontal="center" vertical="center"/>
    </xf>
    <xf numFmtId="0" fontId="3" fillId="25" borderId="32" xfId="0" applyFont="1" applyFill="1" applyBorder="1" applyAlignment="1">
      <alignment horizontal="center" vertical="center"/>
    </xf>
    <xf numFmtId="0" fontId="3" fillId="25" borderId="35" xfId="0" applyFont="1" applyFill="1" applyBorder="1" applyAlignment="1">
      <alignment horizontal="center" vertical="center"/>
    </xf>
    <xf numFmtId="0" fontId="1" fillId="24" borderId="8" xfId="0" applyFont="1" applyFill="1" applyBorder="1" applyAlignment="1">
      <alignment horizontal="center" vertical="center" wrapText="1"/>
    </xf>
    <xf numFmtId="0" fontId="1" fillId="24" borderId="9" xfId="0" applyFont="1" applyFill="1" applyBorder="1" applyAlignment="1">
      <alignment horizontal="center" vertical="center" wrapText="1"/>
    </xf>
    <xf numFmtId="0" fontId="1" fillId="24" borderId="23" xfId="0" applyFont="1" applyFill="1" applyBorder="1" applyAlignment="1">
      <alignment horizontal="center" vertical="center" wrapText="1"/>
    </xf>
    <xf numFmtId="0" fontId="1" fillId="24" borderId="24" xfId="0" applyFont="1" applyFill="1" applyBorder="1" applyAlignment="1">
      <alignment horizontal="center" vertical="center" wrapText="1"/>
    </xf>
    <xf numFmtId="0" fontId="1" fillId="24" borderId="14" xfId="0" applyFont="1" applyFill="1" applyBorder="1" applyAlignment="1">
      <alignment horizontal="center" vertical="center" wrapText="1"/>
    </xf>
    <xf numFmtId="0" fontId="1" fillId="24" borderId="7" xfId="0" applyFont="1" applyFill="1" applyBorder="1" applyAlignment="1">
      <alignment horizontal="center" vertical="center" wrapText="1"/>
    </xf>
    <xf numFmtId="0" fontId="3" fillId="25" borderId="39" xfId="0" applyFont="1" applyFill="1" applyBorder="1" applyAlignment="1">
      <alignment horizontal="center" vertical="center"/>
    </xf>
    <xf numFmtId="0" fontId="3" fillId="25" borderId="37" xfId="0" applyFont="1" applyFill="1" applyBorder="1" applyAlignment="1">
      <alignment horizontal="center" vertical="center"/>
    </xf>
    <xf numFmtId="0" fontId="3" fillId="25" borderId="40" xfId="0" applyFont="1" applyFill="1" applyBorder="1" applyAlignment="1">
      <alignment horizontal="center" vertical="center"/>
    </xf>
    <xf numFmtId="0" fontId="1" fillId="21" borderId="36" xfId="0" applyFont="1" applyFill="1" applyBorder="1" applyAlignment="1">
      <alignment horizontal="center" vertical="center" wrapText="1"/>
    </xf>
    <xf numFmtId="0" fontId="1" fillId="21" borderId="37" xfId="0" applyFont="1" applyFill="1" applyBorder="1" applyAlignment="1">
      <alignment horizontal="center" vertical="center" wrapText="1"/>
    </xf>
    <xf numFmtId="0" fontId="1" fillId="21" borderId="3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0" fillId="6" borderId="7" xfId="0" applyFill="1" applyBorder="1" applyAlignment="1" applyProtection="1">
      <alignment horizontal="center" vertical="center" wrapText="1"/>
      <protection locked="0"/>
    </xf>
    <xf numFmtId="0" fontId="0" fillId="6" borderId="15" xfId="0" applyFill="1" applyBorder="1" applyAlignment="1" applyProtection="1">
      <alignment horizontal="center" vertical="center" wrapText="1"/>
      <protection locked="0"/>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14" fontId="0" fillId="6" borderId="7" xfId="0" applyNumberFormat="1" applyFill="1" applyBorder="1" applyAlignment="1">
      <alignment horizontal="center" vertical="center"/>
    </xf>
    <xf numFmtId="14" fontId="0" fillId="6" borderId="15" xfId="0" applyNumberFormat="1" applyFill="1" applyBorder="1" applyAlignment="1">
      <alignment horizontal="center" vertical="center"/>
    </xf>
    <xf numFmtId="14" fontId="0" fillId="6" borderId="12" xfId="0" applyNumberFormat="1" applyFill="1" applyBorder="1" applyAlignment="1">
      <alignment horizontal="center" vertical="center"/>
    </xf>
    <xf numFmtId="14" fontId="0" fillId="6" borderId="13" xfId="0" applyNumberFormat="1" applyFill="1" applyBorder="1" applyAlignment="1">
      <alignment horizontal="center" vertical="center"/>
    </xf>
    <xf numFmtId="0" fontId="5" fillId="18" borderId="1"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5" fillId="18" borderId="3" xfId="0" applyFont="1" applyFill="1" applyBorder="1" applyAlignment="1">
      <alignment horizontal="center" vertical="center" wrapText="1"/>
    </xf>
    <xf numFmtId="0" fontId="5" fillId="18" borderId="4" xfId="0" applyFont="1" applyFill="1" applyBorder="1" applyAlignment="1">
      <alignment horizontal="center" vertical="center" wrapText="1"/>
    </xf>
    <xf numFmtId="0" fontId="5" fillId="18" borderId="5" xfId="0" applyFont="1" applyFill="1" applyBorder="1" applyAlignment="1">
      <alignment horizontal="center" vertical="center" wrapText="1"/>
    </xf>
    <xf numFmtId="0" fontId="5" fillId="18" borderId="6" xfId="0" applyFont="1" applyFill="1" applyBorder="1" applyAlignment="1">
      <alignment horizontal="center" vertical="center" wrapText="1"/>
    </xf>
    <xf numFmtId="0" fontId="1" fillId="22" borderId="1" xfId="0" applyFont="1" applyFill="1" applyBorder="1" applyAlignment="1">
      <alignment horizontal="center" vertical="center" wrapText="1"/>
    </xf>
    <xf numFmtId="0" fontId="1" fillId="22" borderId="2" xfId="0" applyFont="1" applyFill="1" applyBorder="1" applyAlignment="1">
      <alignment horizontal="center" vertical="center" wrapText="1"/>
    </xf>
    <xf numFmtId="0" fontId="1" fillId="22" borderId="27" xfId="0" applyFont="1" applyFill="1" applyBorder="1" applyAlignment="1">
      <alignment horizontal="center" vertical="center" wrapText="1"/>
    </xf>
    <xf numFmtId="0" fontId="1" fillId="22" borderId="21" xfId="0" applyFont="1" applyFill="1" applyBorder="1" applyAlignment="1">
      <alignment horizontal="center" vertical="center" wrapText="1"/>
    </xf>
    <xf numFmtId="0" fontId="1" fillId="22" borderId="0" xfId="0" applyFont="1" applyFill="1" applyAlignment="1">
      <alignment horizontal="center" vertical="center" wrapText="1"/>
    </xf>
    <xf numFmtId="0" fontId="1" fillId="22" borderId="29" xfId="0" applyFont="1" applyFill="1" applyBorder="1" applyAlignment="1">
      <alignment horizontal="center" vertical="center" wrapText="1"/>
    </xf>
    <xf numFmtId="0" fontId="1" fillId="22" borderId="31" xfId="0" applyFont="1" applyFill="1" applyBorder="1" applyAlignment="1">
      <alignment horizontal="center" vertical="center" wrapText="1"/>
    </xf>
    <xf numFmtId="0" fontId="1" fillId="22" borderId="32" xfId="0" applyFont="1" applyFill="1" applyBorder="1" applyAlignment="1">
      <alignment horizontal="center" vertical="center" wrapText="1"/>
    </xf>
    <xf numFmtId="0" fontId="1" fillId="22" borderId="33" xfId="0" applyFont="1" applyFill="1" applyBorder="1" applyAlignment="1">
      <alignment horizontal="center" vertical="center" wrapText="1"/>
    </xf>
    <xf numFmtId="0" fontId="1" fillId="24" borderId="25" xfId="0" applyFont="1" applyFill="1" applyBorder="1" applyAlignment="1">
      <alignment horizontal="center" vertical="center" wrapText="1"/>
    </xf>
    <xf numFmtId="0" fontId="1" fillId="24" borderId="26" xfId="0" applyFont="1" applyFill="1" applyBorder="1" applyAlignment="1">
      <alignment horizontal="center" vertical="center" wrapText="1"/>
    </xf>
    <xf numFmtId="0" fontId="1" fillId="24" borderId="11" xfId="0" applyFont="1" applyFill="1" applyBorder="1" applyAlignment="1">
      <alignment horizontal="center" vertical="center" wrapText="1"/>
    </xf>
    <xf numFmtId="0" fontId="1" fillId="24" borderId="12" xfId="0" applyFont="1" applyFill="1" applyBorder="1" applyAlignment="1">
      <alignment horizontal="center" vertical="center" wrapText="1"/>
    </xf>
    <xf numFmtId="0" fontId="7" fillId="6" borderId="28" xfId="0" applyFont="1" applyFill="1" applyBorder="1" applyAlignment="1" applyProtection="1">
      <alignment horizontal="center" vertical="center"/>
      <protection locked="0"/>
    </xf>
    <xf numFmtId="0" fontId="7" fillId="6" borderId="2" xfId="0" applyFont="1" applyFill="1" applyBorder="1" applyAlignment="1" applyProtection="1">
      <alignment horizontal="center" vertical="center"/>
      <protection locked="0"/>
    </xf>
    <xf numFmtId="0" fontId="7" fillId="6" borderId="3" xfId="0" applyFont="1" applyFill="1" applyBorder="1" applyAlignment="1" applyProtection="1">
      <alignment horizontal="center" vertical="center"/>
      <protection locked="0"/>
    </xf>
    <xf numFmtId="0" fontId="7" fillId="6" borderId="34" xfId="0" applyFont="1" applyFill="1" applyBorder="1" applyAlignment="1" applyProtection="1">
      <alignment horizontal="center" vertical="center"/>
      <protection locked="0"/>
    </xf>
    <xf numFmtId="0" fontId="7" fillId="6" borderId="32" xfId="0" applyFont="1" applyFill="1" applyBorder="1" applyAlignment="1" applyProtection="1">
      <alignment horizontal="center" vertical="center"/>
      <protection locked="0"/>
    </xf>
    <xf numFmtId="0" fontId="7" fillId="6" borderId="35" xfId="0" applyFont="1" applyFill="1" applyBorder="1" applyAlignment="1" applyProtection="1">
      <alignment horizontal="center" vertical="center"/>
      <protection locked="0"/>
    </xf>
    <xf numFmtId="0" fontId="7" fillId="6" borderId="39" xfId="0" applyFont="1" applyFill="1" applyBorder="1" applyAlignment="1" applyProtection="1">
      <alignment horizontal="center" vertical="center"/>
      <protection locked="0"/>
    </xf>
    <xf numFmtId="0" fontId="7" fillId="6" borderId="37" xfId="0" applyFont="1" applyFill="1" applyBorder="1" applyAlignment="1" applyProtection="1">
      <alignment horizontal="center" vertical="center"/>
      <protection locked="0"/>
    </xf>
    <xf numFmtId="0" fontId="7" fillId="6" borderId="40" xfId="0" applyFont="1" applyFill="1" applyBorder="1" applyAlignment="1" applyProtection="1">
      <alignment horizontal="center" vertical="center"/>
      <protection locked="0"/>
    </xf>
    <xf numFmtId="0" fontId="7" fillId="6" borderId="39" xfId="0" applyFont="1" applyFill="1" applyBorder="1" applyAlignment="1" applyProtection="1">
      <alignment horizontal="center" vertical="center" wrapText="1"/>
      <protection locked="0"/>
    </xf>
    <xf numFmtId="0" fontId="7" fillId="6" borderId="37" xfId="0" applyFont="1" applyFill="1" applyBorder="1" applyAlignment="1" applyProtection="1">
      <alignment horizontal="center" vertical="center" wrapText="1"/>
      <protection locked="0"/>
    </xf>
    <xf numFmtId="0" fontId="7" fillId="6" borderId="40" xfId="0" applyFont="1" applyFill="1" applyBorder="1" applyAlignment="1" applyProtection="1">
      <alignment horizontal="center" vertical="center" wrapText="1"/>
      <protection locked="0"/>
    </xf>
    <xf numFmtId="0" fontId="7" fillId="6" borderId="42" xfId="0" applyFont="1" applyFill="1" applyBorder="1" applyAlignment="1" applyProtection="1">
      <alignment horizontal="center" vertical="center" wrapText="1"/>
      <protection locked="0"/>
    </xf>
    <xf numFmtId="0" fontId="7" fillId="6" borderId="5" xfId="0" applyFont="1" applyFill="1" applyBorder="1" applyAlignment="1" applyProtection="1">
      <alignment horizontal="center" vertical="center" wrapText="1"/>
      <protection locked="0"/>
    </xf>
    <xf numFmtId="0" fontId="7" fillId="6" borderId="6" xfId="0" applyFont="1" applyFill="1" applyBorder="1" applyAlignment="1" applyProtection="1">
      <alignment horizontal="center" vertical="center" wrapText="1"/>
      <protection locked="0"/>
    </xf>
    <xf numFmtId="0" fontId="7" fillId="6" borderId="1" xfId="0" applyFont="1" applyFill="1" applyBorder="1" applyAlignment="1">
      <alignment horizontal="center" vertical="center"/>
    </xf>
    <xf numFmtId="0" fontId="7" fillId="6" borderId="2" xfId="0" applyFont="1" applyFill="1" applyBorder="1" applyAlignment="1">
      <alignment horizontal="center" vertical="center"/>
    </xf>
    <xf numFmtId="0" fontId="7" fillId="6" borderId="27" xfId="0" applyFont="1" applyFill="1" applyBorder="1" applyAlignment="1">
      <alignment horizontal="center" vertical="center"/>
    </xf>
    <xf numFmtId="0" fontId="7" fillId="6" borderId="31" xfId="0" applyFont="1" applyFill="1" applyBorder="1" applyAlignment="1">
      <alignment horizontal="center" vertical="center"/>
    </xf>
    <xf numFmtId="0" fontId="7" fillId="6" borderId="32" xfId="0" applyFont="1" applyFill="1" applyBorder="1" applyAlignment="1">
      <alignment horizontal="center" vertical="center"/>
    </xf>
    <xf numFmtId="0" fontId="7" fillId="6" borderId="33" xfId="0" applyFont="1" applyFill="1" applyBorder="1" applyAlignment="1">
      <alignment horizontal="center" vertical="center"/>
    </xf>
    <xf numFmtId="0" fontId="7" fillId="6" borderId="36" xfId="0" applyFont="1" applyFill="1" applyBorder="1" applyAlignment="1">
      <alignment horizontal="center" vertical="center"/>
    </xf>
    <xf numFmtId="0" fontId="7" fillId="6" borderId="37" xfId="0" applyFont="1" applyFill="1" applyBorder="1" applyAlignment="1">
      <alignment horizontal="center" vertical="center"/>
    </xf>
    <xf numFmtId="0" fontId="7" fillId="6" borderId="38" xfId="0" applyFont="1" applyFill="1" applyBorder="1" applyAlignment="1">
      <alignment horizontal="center" vertical="center"/>
    </xf>
    <xf numFmtId="0" fontId="7" fillId="6" borderId="36"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7" fillId="6" borderId="38"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41" xfId="0" applyFont="1" applyFill="1" applyBorder="1" applyAlignment="1">
      <alignment horizontal="center" vertical="center" wrapText="1"/>
    </xf>
    <xf numFmtId="0" fontId="5" fillId="19" borderId="1" xfId="0" applyFont="1" applyFill="1" applyBorder="1" applyAlignment="1">
      <alignment horizontal="center" vertical="center" wrapText="1"/>
    </xf>
    <xf numFmtId="0" fontId="5" fillId="19" borderId="2" xfId="0" applyFont="1" applyFill="1" applyBorder="1" applyAlignment="1">
      <alignment horizontal="center" vertical="center" wrapText="1"/>
    </xf>
    <xf numFmtId="0" fontId="5" fillId="19" borderId="3" xfId="0" applyFont="1" applyFill="1" applyBorder="1" applyAlignment="1">
      <alignment horizontal="center" vertical="center" wrapText="1"/>
    </xf>
    <xf numFmtId="0" fontId="5" fillId="19" borderId="4" xfId="0" applyFont="1" applyFill="1" applyBorder="1" applyAlignment="1">
      <alignment horizontal="center" vertical="center" wrapText="1"/>
    </xf>
    <xf numFmtId="0" fontId="5" fillId="19" borderId="5" xfId="0" applyFont="1" applyFill="1" applyBorder="1" applyAlignment="1">
      <alignment horizontal="center" vertical="center" wrapText="1"/>
    </xf>
    <xf numFmtId="0" fontId="5" fillId="19" borderId="6" xfId="0" applyFont="1" applyFill="1" applyBorder="1" applyAlignment="1">
      <alignment horizontal="center" vertical="center" wrapText="1"/>
    </xf>
    <xf numFmtId="0" fontId="1" fillId="21" borderId="4" xfId="0" applyFont="1" applyFill="1" applyBorder="1" applyAlignment="1">
      <alignment horizontal="center" vertical="center" wrapText="1"/>
    </xf>
    <xf numFmtId="0" fontId="1" fillId="21" borderId="5" xfId="0" applyFont="1" applyFill="1" applyBorder="1" applyAlignment="1">
      <alignment horizontal="center" vertical="center" wrapText="1"/>
    </xf>
    <xf numFmtId="0" fontId="1" fillId="21" borderId="41" xfId="0" applyFont="1" applyFill="1" applyBorder="1" applyAlignment="1">
      <alignment horizontal="center" vertical="center" wrapText="1"/>
    </xf>
    <xf numFmtId="0" fontId="3" fillId="25" borderId="42" xfId="0" applyFont="1" applyFill="1" applyBorder="1" applyAlignment="1">
      <alignment horizontal="center" vertical="center"/>
    </xf>
    <xf numFmtId="0" fontId="3" fillId="25" borderId="5" xfId="0" applyFont="1" applyFill="1" applyBorder="1" applyAlignment="1">
      <alignment horizontal="center" vertical="center"/>
    </xf>
    <xf numFmtId="0" fontId="3" fillId="25" borderId="6"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9" xfId="0" applyFont="1" applyFill="1" applyBorder="1" applyAlignment="1">
      <alignment horizontal="center" vertical="center"/>
    </xf>
    <xf numFmtId="0" fontId="1" fillId="6" borderId="10" xfId="0" applyFont="1" applyFill="1" applyBorder="1" applyAlignment="1">
      <alignment horizontal="center" vertical="center"/>
    </xf>
    <xf numFmtId="0" fontId="1" fillId="6" borderId="11" xfId="0" applyFont="1" applyFill="1" applyBorder="1" applyAlignment="1">
      <alignment horizontal="center" vertical="center"/>
    </xf>
    <xf numFmtId="0" fontId="1" fillId="6" borderId="12" xfId="0" applyFont="1" applyFill="1" applyBorder="1" applyAlignment="1">
      <alignment horizontal="center" vertical="center"/>
    </xf>
    <xf numFmtId="0" fontId="1" fillId="6" borderId="13" xfId="0" applyFont="1" applyFill="1" applyBorder="1" applyAlignment="1">
      <alignment horizontal="center" vertical="center"/>
    </xf>
    <xf numFmtId="0" fontId="3" fillId="6" borderId="23"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0" fillId="6" borderId="24" xfId="0" applyFill="1" applyBorder="1" applyAlignment="1" applyProtection="1">
      <alignment horizontal="center" vertical="center" wrapText="1"/>
      <protection locked="0"/>
    </xf>
    <xf numFmtId="0" fontId="0" fillId="6" borderId="47" xfId="0" applyFill="1" applyBorder="1" applyAlignment="1" applyProtection="1">
      <alignment horizontal="center" vertical="center" wrapText="1"/>
      <protection locked="0"/>
    </xf>
    <xf numFmtId="0" fontId="5" fillId="17" borderId="1"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5" fillId="17" borderId="3" xfId="0" applyFont="1" applyFill="1" applyBorder="1" applyAlignment="1">
      <alignment horizontal="center" vertical="center" wrapText="1"/>
    </xf>
    <xf numFmtId="0" fontId="5" fillId="17" borderId="4" xfId="0" applyFont="1" applyFill="1" applyBorder="1" applyAlignment="1">
      <alignment horizontal="center" vertical="center" wrapText="1"/>
    </xf>
    <xf numFmtId="0" fontId="5" fillId="17" borderId="5" xfId="0" applyFont="1" applyFill="1" applyBorder="1" applyAlignment="1">
      <alignment horizontal="center" vertical="center" wrapText="1"/>
    </xf>
    <xf numFmtId="0" fontId="5" fillId="17" borderId="6" xfId="0" applyFont="1" applyFill="1" applyBorder="1" applyAlignment="1">
      <alignment horizontal="center" vertical="center" wrapText="1"/>
    </xf>
    <xf numFmtId="0" fontId="1" fillId="23" borderId="1" xfId="0" applyFont="1" applyFill="1" applyBorder="1" applyAlignment="1">
      <alignment horizontal="center" vertical="center" wrapText="1"/>
    </xf>
    <xf numFmtId="0" fontId="1" fillId="23" borderId="2" xfId="0" applyFont="1" applyFill="1" applyBorder="1" applyAlignment="1">
      <alignment horizontal="center" vertical="center" wrapText="1"/>
    </xf>
    <xf numFmtId="0" fontId="1" fillId="23" borderId="27" xfId="0" applyFont="1" applyFill="1" applyBorder="1" applyAlignment="1">
      <alignment horizontal="center" vertical="center" wrapText="1"/>
    </xf>
    <xf numFmtId="0" fontId="1" fillId="23" borderId="21" xfId="0" applyFont="1" applyFill="1" applyBorder="1" applyAlignment="1">
      <alignment horizontal="center" vertical="center" wrapText="1"/>
    </xf>
    <xf numFmtId="0" fontId="1" fillId="23" borderId="0" xfId="0" applyFont="1" applyFill="1" applyAlignment="1">
      <alignment horizontal="center" vertical="center" wrapText="1"/>
    </xf>
    <xf numFmtId="0" fontId="1" fillId="23" borderId="29" xfId="0" applyFont="1" applyFill="1" applyBorder="1" applyAlignment="1">
      <alignment horizontal="center" vertical="center" wrapText="1"/>
    </xf>
    <xf numFmtId="0" fontId="1" fillId="23" borderId="31" xfId="0" applyFont="1" applyFill="1" applyBorder="1" applyAlignment="1">
      <alignment horizontal="center" vertical="center" wrapText="1"/>
    </xf>
    <xf numFmtId="0" fontId="1" fillId="23" borderId="32" xfId="0" applyFont="1" applyFill="1" applyBorder="1" applyAlignment="1">
      <alignment horizontal="center" vertical="center" wrapText="1"/>
    </xf>
    <xf numFmtId="0" fontId="1" fillId="23" borderId="33" xfId="0" applyFont="1" applyFill="1" applyBorder="1" applyAlignment="1">
      <alignment horizontal="center" vertical="center" wrapText="1"/>
    </xf>
    <xf numFmtId="0" fontId="1" fillId="22" borderId="36" xfId="0" applyFont="1" applyFill="1" applyBorder="1" applyAlignment="1">
      <alignment horizontal="center" vertical="center" wrapText="1"/>
    </xf>
    <xf numFmtId="0" fontId="1" fillId="22" borderId="37" xfId="0" applyFont="1" applyFill="1" applyBorder="1" applyAlignment="1">
      <alignment horizontal="center" vertical="center" wrapText="1"/>
    </xf>
    <xf numFmtId="0" fontId="1" fillId="22" borderId="38" xfId="0" applyFont="1" applyFill="1" applyBorder="1" applyAlignment="1">
      <alignment horizontal="center" vertical="center" wrapText="1"/>
    </xf>
    <xf numFmtId="0" fontId="9" fillId="7" borderId="0" xfId="0" applyFont="1" applyFill="1" applyAlignment="1">
      <alignment horizontal="center" vertical="center" wrapText="1"/>
    </xf>
    <xf numFmtId="0" fontId="4" fillId="25" borderId="1" xfId="1" applyFill="1" applyBorder="1" applyAlignment="1" applyProtection="1">
      <alignment horizontal="center" vertical="center" wrapText="1"/>
      <protection locked="0"/>
    </xf>
    <xf numFmtId="0" fontId="4" fillId="25" borderId="2" xfId="1" applyFill="1" applyBorder="1" applyAlignment="1" applyProtection="1">
      <alignment horizontal="center" vertical="center" wrapText="1"/>
      <protection locked="0"/>
    </xf>
    <xf numFmtId="0" fontId="4" fillId="25" borderId="3" xfId="1" applyFill="1" applyBorder="1" applyAlignment="1" applyProtection="1">
      <alignment horizontal="center" vertical="center" wrapText="1"/>
      <protection locked="0"/>
    </xf>
    <xf numFmtId="0" fontId="4" fillId="25" borderId="4" xfId="1" applyFill="1" applyBorder="1" applyAlignment="1" applyProtection="1">
      <alignment horizontal="center" vertical="center" wrapText="1"/>
      <protection locked="0"/>
    </xf>
    <xf numFmtId="0" fontId="4" fillId="25" borderId="5" xfId="1" applyFill="1" applyBorder="1" applyAlignment="1" applyProtection="1">
      <alignment horizontal="center" vertical="center" wrapText="1"/>
      <protection locked="0"/>
    </xf>
    <xf numFmtId="0" fontId="4" fillId="25" borderId="6" xfId="1" applyFill="1" applyBorder="1" applyAlignment="1" applyProtection="1">
      <alignment horizontal="center" vertical="center" wrapText="1"/>
      <protection locked="0"/>
    </xf>
    <xf numFmtId="0" fontId="1" fillId="23" borderId="36" xfId="0" applyFont="1" applyFill="1" applyBorder="1" applyAlignment="1">
      <alignment horizontal="center" vertical="center" wrapText="1"/>
    </xf>
    <xf numFmtId="0" fontId="1" fillId="23" borderId="37" xfId="0" applyFont="1" applyFill="1" applyBorder="1" applyAlignment="1">
      <alignment horizontal="center" vertical="center" wrapText="1"/>
    </xf>
    <xf numFmtId="0" fontId="1" fillId="23" borderId="38" xfId="0" applyFont="1" applyFill="1" applyBorder="1" applyAlignment="1">
      <alignment horizontal="center" vertical="center" wrapText="1"/>
    </xf>
    <xf numFmtId="0" fontId="1" fillId="22" borderId="4" xfId="0" applyFont="1" applyFill="1" applyBorder="1" applyAlignment="1">
      <alignment horizontal="center" vertical="center" wrapText="1"/>
    </xf>
    <xf numFmtId="0" fontId="1" fillId="22" borderId="5" xfId="0" applyFont="1" applyFill="1" applyBorder="1" applyAlignment="1">
      <alignment horizontal="center" vertical="center" wrapText="1"/>
    </xf>
    <xf numFmtId="0" fontId="1" fillId="22" borderId="41" xfId="0" applyFont="1" applyFill="1" applyBorder="1" applyAlignment="1">
      <alignment horizontal="center" vertical="center" wrapText="1"/>
    </xf>
    <xf numFmtId="0" fontId="1" fillId="23" borderId="4" xfId="0" applyFont="1" applyFill="1" applyBorder="1" applyAlignment="1">
      <alignment horizontal="center" vertical="center" wrapText="1"/>
    </xf>
    <xf numFmtId="0" fontId="1" fillId="23" borderId="5" xfId="0" applyFont="1" applyFill="1" applyBorder="1" applyAlignment="1">
      <alignment horizontal="center" vertical="center" wrapText="1"/>
    </xf>
    <xf numFmtId="0" fontId="1" fillId="23" borderId="41" xfId="0" applyFont="1" applyFill="1" applyBorder="1" applyAlignment="1">
      <alignment horizontal="center" vertical="center" wrapText="1"/>
    </xf>
    <xf numFmtId="0" fontId="1" fillId="24" borderId="9" xfId="0" applyFont="1" applyFill="1" applyBorder="1" applyAlignment="1">
      <alignment horizontal="center" vertical="center"/>
    </xf>
    <xf numFmtId="0" fontId="1" fillId="24" borderId="7" xfId="0" applyFont="1" applyFill="1" applyBorder="1" applyAlignment="1">
      <alignment horizontal="center" vertical="center"/>
    </xf>
    <xf numFmtId="0" fontId="1" fillId="24" borderId="10" xfId="0" applyFont="1" applyFill="1" applyBorder="1" applyAlignment="1">
      <alignment horizontal="center" vertical="center" wrapText="1"/>
    </xf>
    <xf numFmtId="0" fontId="1" fillId="24" borderId="15" xfId="0" applyFont="1" applyFill="1" applyBorder="1" applyAlignment="1">
      <alignment horizontal="center" vertical="center" wrapText="1"/>
    </xf>
    <xf numFmtId="0" fontId="3" fillId="25" borderId="7" xfId="0" applyFont="1" applyFill="1" applyBorder="1" applyAlignment="1">
      <alignment horizontal="center" vertical="center"/>
    </xf>
    <xf numFmtId="0" fontId="3" fillId="25" borderId="12" xfId="0" applyFont="1" applyFill="1" applyBorder="1" applyAlignment="1">
      <alignment horizontal="center" vertical="center"/>
    </xf>
    <xf numFmtId="0" fontId="3" fillId="25" borderId="15" xfId="0" applyFont="1" applyFill="1" applyBorder="1" applyAlignment="1">
      <alignment horizontal="center" vertical="center"/>
    </xf>
    <xf numFmtId="0" fontId="3" fillId="25" borderId="13" xfId="0" applyFont="1" applyFill="1" applyBorder="1" applyAlignment="1">
      <alignment horizontal="center" vertical="center"/>
    </xf>
    <xf numFmtId="0" fontId="14" fillId="6" borderId="1"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1" fillId="21" borderId="8" xfId="0" applyFont="1" applyFill="1" applyBorder="1" applyAlignment="1">
      <alignment horizontal="center" vertical="center" wrapText="1"/>
    </xf>
    <xf numFmtId="0" fontId="1" fillId="21" borderId="9" xfId="0" applyFont="1" applyFill="1" applyBorder="1" applyAlignment="1">
      <alignment horizontal="center" vertical="center" wrapText="1"/>
    </xf>
    <xf numFmtId="0" fontId="1" fillId="21" borderId="14" xfId="0" applyFont="1" applyFill="1" applyBorder="1" applyAlignment="1">
      <alignment horizontal="center" vertical="center" wrapText="1"/>
    </xf>
    <xf numFmtId="0" fontId="1" fillId="21" borderId="7" xfId="0" applyFont="1" applyFill="1" applyBorder="1" applyAlignment="1">
      <alignment horizontal="center" vertical="center" wrapText="1"/>
    </xf>
    <xf numFmtId="0" fontId="1" fillId="21" borderId="11" xfId="0" applyFont="1" applyFill="1" applyBorder="1" applyAlignment="1">
      <alignment horizontal="center" vertical="center" wrapText="1"/>
    </xf>
    <xf numFmtId="0" fontId="1" fillId="21" borderId="12" xfId="0" applyFont="1" applyFill="1" applyBorder="1" applyAlignment="1">
      <alignment horizontal="center" vertical="center" wrapText="1"/>
    </xf>
    <xf numFmtId="0" fontId="1" fillId="21" borderId="9" xfId="0" applyFont="1" applyFill="1" applyBorder="1" applyAlignment="1">
      <alignment horizontal="center" vertical="center"/>
    </xf>
    <xf numFmtId="0" fontId="1" fillId="21" borderId="26" xfId="0" applyFont="1" applyFill="1" applyBorder="1" applyAlignment="1">
      <alignment horizontal="center" vertical="center"/>
    </xf>
    <xf numFmtId="0" fontId="1" fillId="21" borderId="10" xfId="0" applyFont="1" applyFill="1" applyBorder="1" applyAlignment="1">
      <alignment horizontal="center" vertical="center" wrapText="1"/>
    </xf>
    <xf numFmtId="0" fontId="1" fillId="21" borderId="26" xfId="0" applyFont="1" applyFill="1" applyBorder="1" applyAlignment="1">
      <alignment horizontal="center" vertical="center" wrapText="1"/>
    </xf>
    <xf numFmtId="0" fontId="1" fillId="21" borderId="48" xfId="0" applyFont="1" applyFill="1" applyBorder="1" applyAlignment="1">
      <alignment horizontal="center" vertical="center" wrapText="1"/>
    </xf>
    <xf numFmtId="0" fontId="1" fillId="22" borderId="8" xfId="0" applyFont="1" applyFill="1" applyBorder="1" applyAlignment="1">
      <alignment horizontal="center" vertical="center" wrapText="1"/>
    </xf>
    <xf numFmtId="0" fontId="1" fillId="22" borderId="9" xfId="0" applyFont="1" applyFill="1" applyBorder="1" applyAlignment="1">
      <alignment horizontal="center" vertical="center" wrapText="1"/>
    </xf>
    <xf numFmtId="0" fontId="1" fillId="22" borderId="14" xfId="0" applyFont="1" applyFill="1" applyBorder="1" applyAlignment="1">
      <alignment horizontal="center" vertical="center" wrapText="1"/>
    </xf>
    <xf numFmtId="0" fontId="1" fillId="22" borderId="7" xfId="0" applyFont="1" applyFill="1" applyBorder="1" applyAlignment="1">
      <alignment horizontal="center" vertical="center" wrapText="1"/>
    </xf>
    <xf numFmtId="0" fontId="1" fillId="22" borderId="11" xfId="0" applyFont="1" applyFill="1" applyBorder="1" applyAlignment="1">
      <alignment horizontal="center" vertical="center" wrapText="1"/>
    </xf>
    <xf numFmtId="0" fontId="1" fillId="22" borderId="12" xfId="0" applyFont="1" applyFill="1" applyBorder="1" applyAlignment="1">
      <alignment horizontal="center" vertical="center" wrapText="1"/>
    </xf>
    <xf numFmtId="0" fontId="1" fillId="22" borderId="9" xfId="0" applyFont="1" applyFill="1" applyBorder="1" applyAlignment="1">
      <alignment horizontal="center" vertical="center"/>
    </xf>
    <xf numFmtId="0" fontId="1" fillId="22" borderId="26" xfId="0" applyFont="1" applyFill="1" applyBorder="1" applyAlignment="1">
      <alignment horizontal="center" vertical="center"/>
    </xf>
    <xf numFmtId="0" fontId="1" fillId="21" borderId="3" xfId="0" applyFont="1" applyFill="1" applyBorder="1" applyAlignment="1">
      <alignment horizontal="center" vertical="center" wrapText="1"/>
    </xf>
    <xf numFmtId="0" fontId="1" fillId="21" borderId="22" xfId="0" applyFont="1" applyFill="1" applyBorder="1" applyAlignment="1">
      <alignment horizontal="center" vertical="center" wrapText="1"/>
    </xf>
    <xf numFmtId="0" fontId="1" fillId="21" borderId="6" xfId="0" applyFont="1" applyFill="1" applyBorder="1" applyAlignment="1">
      <alignment horizontal="center" vertical="center" wrapText="1"/>
    </xf>
    <xf numFmtId="0" fontId="3" fillId="25" borderId="9" xfId="0" applyFont="1" applyFill="1" applyBorder="1" applyAlignment="1">
      <alignment horizontal="center" vertical="center"/>
    </xf>
    <xf numFmtId="0" fontId="3" fillId="25" borderId="10" xfId="0" applyFont="1" applyFill="1" applyBorder="1" applyAlignment="1">
      <alignment horizontal="center" vertical="center"/>
    </xf>
    <xf numFmtId="0" fontId="1" fillId="23" borderId="8" xfId="0" applyFont="1" applyFill="1" applyBorder="1" applyAlignment="1">
      <alignment horizontal="center" vertical="center" wrapText="1"/>
    </xf>
    <xf numFmtId="0" fontId="1" fillId="23" borderId="9" xfId="0" applyFont="1" applyFill="1" applyBorder="1" applyAlignment="1">
      <alignment horizontal="center" vertical="center" wrapText="1"/>
    </xf>
    <xf numFmtId="0" fontId="1" fillId="23" borderId="14" xfId="0" applyFont="1" applyFill="1" applyBorder="1" applyAlignment="1">
      <alignment horizontal="center" vertical="center" wrapText="1"/>
    </xf>
    <xf numFmtId="0" fontId="1" fillId="23" borderId="7" xfId="0" applyFont="1" applyFill="1" applyBorder="1" applyAlignment="1">
      <alignment horizontal="center" vertical="center" wrapText="1"/>
    </xf>
    <xf numFmtId="0" fontId="1" fillId="23" borderId="11" xfId="0" applyFont="1" applyFill="1" applyBorder="1" applyAlignment="1">
      <alignment horizontal="center" vertical="center" wrapText="1"/>
    </xf>
    <xf numFmtId="0" fontId="1" fillId="23" borderId="12" xfId="0" applyFont="1" applyFill="1" applyBorder="1" applyAlignment="1">
      <alignment horizontal="center" vertical="center" wrapText="1"/>
    </xf>
    <xf numFmtId="0" fontId="1" fillId="23" borderId="9" xfId="0" applyFont="1" applyFill="1" applyBorder="1" applyAlignment="1">
      <alignment horizontal="center" vertical="center"/>
    </xf>
    <xf numFmtId="0" fontId="1" fillId="23" borderId="26" xfId="0" applyFont="1" applyFill="1" applyBorder="1" applyAlignment="1">
      <alignment horizontal="center" vertical="center"/>
    </xf>
    <xf numFmtId="0" fontId="1" fillId="22" borderId="3" xfId="0" applyFont="1" applyFill="1" applyBorder="1" applyAlignment="1">
      <alignment horizontal="center" vertical="center" wrapText="1"/>
    </xf>
    <xf numFmtId="0" fontId="1" fillId="22" borderId="22" xfId="0" applyFont="1" applyFill="1" applyBorder="1" applyAlignment="1">
      <alignment horizontal="center" vertical="center" wrapText="1"/>
    </xf>
    <xf numFmtId="0" fontId="1" fillId="22" borderId="6" xfId="0" applyFont="1" applyFill="1" applyBorder="1" applyAlignment="1">
      <alignment horizontal="center" vertical="center" wrapText="1"/>
    </xf>
    <xf numFmtId="0" fontId="1" fillId="22" borderId="10" xfId="0" applyFont="1" applyFill="1" applyBorder="1" applyAlignment="1">
      <alignment horizontal="center" vertical="center" wrapText="1"/>
    </xf>
    <xf numFmtId="0" fontId="1" fillId="22" borderId="26" xfId="0" applyFont="1" applyFill="1" applyBorder="1" applyAlignment="1">
      <alignment horizontal="center" vertical="center" wrapText="1"/>
    </xf>
    <xf numFmtId="0" fontId="1" fillId="22" borderId="48" xfId="0" applyFont="1" applyFill="1" applyBorder="1" applyAlignment="1">
      <alignment horizontal="center" vertical="center" wrapText="1"/>
    </xf>
    <xf numFmtId="0" fontId="1" fillId="24" borderId="1" xfId="0" applyFont="1" applyFill="1" applyBorder="1" applyAlignment="1">
      <alignment horizontal="center" vertical="center" wrapText="1"/>
    </xf>
    <xf numFmtId="0" fontId="1" fillId="24" borderId="2" xfId="0" applyFont="1" applyFill="1" applyBorder="1" applyAlignment="1">
      <alignment horizontal="center" vertical="center" wrapText="1"/>
    </xf>
    <xf numFmtId="0" fontId="1" fillId="24" borderId="27" xfId="0" applyFont="1" applyFill="1" applyBorder="1" applyAlignment="1">
      <alignment horizontal="center" vertical="center" wrapText="1"/>
    </xf>
    <xf numFmtId="0" fontId="1" fillId="24" borderId="31" xfId="0" applyFont="1" applyFill="1" applyBorder="1" applyAlignment="1">
      <alignment horizontal="center" vertical="center" wrapText="1"/>
    </xf>
    <xf numFmtId="0" fontId="1" fillId="24" borderId="32" xfId="0" applyFont="1" applyFill="1" applyBorder="1" applyAlignment="1">
      <alignment horizontal="center" vertical="center" wrapText="1"/>
    </xf>
    <xf numFmtId="0" fontId="1" fillId="24" borderId="33" xfId="0" applyFont="1" applyFill="1" applyBorder="1" applyAlignment="1">
      <alignment horizontal="center" vertical="center" wrapText="1"/>
    </xf>
    <xf numFmtId="0" fontId="1" fillId="23" borderId="10" xfId="0" applyFont="1" applyFill="1" applyBorder="1" applyAlignment="1">
      <alignment horizontal="center" vertical="center" wrapText="1"/>
    </xf>
    <xf numFmtId="0" fontId="1" fillId="23" borderId="26" xfId="0" applyFont="1" applyFill="1" applyBorder="1" applyAlignment="1">
      <alignment horizontal="center" vertical="center" wrapText="1"/>
    </xf>
    <xf numFmtId="0" fontId="1" fillId="23" borderId="48" xfId="0" applyFont="1" applyFill="1" applyBorder="1" applyAlignment="1">
      <alignment horizontal="center" vertical="center" wrapText="1"/>
    </xf>
    <xf numFmtId="0" fontId="1" fillId="23" borderId="3" xfId="0" applyFont="1" applyFill="1" applyBorder="1" applyAlignment="1">
      <alignment horizontal="center" vertical="center" wrapText="1"/>
    </xf>
    <xf numFmtId="0" fontId="1" fillId="23" borderId="22" xfId="0" applyFont="1" applyFill="1" applyBorder="1" applyAlignment="1">
      <alignment horizontal="center" vertical="center" wrapText="1"/>
    </xf>
    <xf numFmtId="0" fontId="1" fillId="23" borderId="6" xfId="0" applyFont="1" applyFill="1" applyBorder="1" applyAlignment="1">
      <alignment horizontal="center" vertical="center" wrapText="1"/>
    </xf>
    <xf numFmtId="0" fontId="1" fillId="24" borderId="3" xfId="0" applyFont="1" applyFill="1" applyBorder="1" applyAlignment="1">
      <alignment horizontal="center" vertical="center" wrapText="1"/>
    </xf>
    <xf numFmtId="0" fontId="1" fillId="24" borderId="21" xfId="0" applyFont="1" applyFill="1" applyBorder="1" applyAlignment="1">
      <alignment horizontal="center" vertical="center" wrapText="1"/>
    </xf>
    <xf numFmtId="0" fontId="1" fillId="24" borderId="0" xfId="0" applyFont="1" applyFill="1" applyAlignment="1">
      <alignment horizontal="center" vertical="center" wrapText="1"/>
    </xf>
    <xf numFmtId="0" fontId="1" fillId="24" borderId="22" xfId="0" applyFont="1" applyFill="1" applyBorder="1" applyAlignment="1">
      <alignment horizontal="center" vertical="center" wrapText="1"/>
    </xf>
    <xf numFmtId="0" fontId="1" fillId="24" borderId="4" xfId="0" applyFont="1" applyFill="1" applyBorder="1" applyAlignment="1">
      <alignment horizontal="center" vertical="center" wrapText="1"/>
    </xf>
    <xf numFmtId="0" fontId="1" fillId="24" borderId="5" xfId="0" applyFont="1" applyFill="1" applyBorder="1" applyAlignment="1">
      <alignment horizontal="center" vertical="center" wrapText="1"/>
    </xf>
    <xf numFmtId="0" fontId="1" fillId="24" borderId="6" xfId="0" applyFont="1" applyFill="1" applyBorder="1" applyAlignment="1">
      <alignment horizontal="center" vertical="center" wrapText="1"/>
    </xf>
    <xf numFmtId="0" fontId="1" fillId="24" borderId="36" xfId="0" applyFont="1" applyFill="1" applyBorder="1" applyAlignment="1">
      <alignment horizontal="center" vertical="center" wrapText="1"/>
    </xf>
    <xf numFmtId="0" fontId="1" fillId="24" borderId="37" xfId="0" applyFont="1" applyFill="1" applyBorder="1" applyAlignment="1">
      <alignment horizontal="center" vertical="center" wrapText="1"/>
    </xf>
    <xf numFmtId="0" fontId="1" fillId="24" borderId="38" xfId="0" applyFont="1" applyFill="1" applyBorder="1" applyAlignment="1">
      <alignment horizontal="center" vertical="center" wrapText="1"/>
    </xf>
    <xf numFmtId="0" fontId="1" fillId="24" borderId="41" xfId="0" applyFont="1" applyFill="1" applyBorder="1" applyAlignment="1">
      <alignment horizontal="center" vertical="center" wrapText="1"/>
    </xf>
    <xf numFmtId="0" fontId="4" fillId="6" borderId="1" xfId="1" applyFill="1" applyBorder="1" applyAlignment="1" applyProtection="1">
      <alignment horizontal="center" vertical="center" wrapText="1"/>
      <protection locked="0"/>
    </xf>
    <xf numFmtId="0" fontId="4" fillId="6" borderId="2" xfId="1" applyFill="1" applyBorder="1" applyAlignment="1" applyProtection="1">
      <alignment horizontal="center" vertical="center" wrapText="1"/>
      <protection locked="0"/>
    </xf>
    <xf numFmtId="0" fontId="4" fillId="6" borderId="3" xfId="1" applyFill="1" applyBorder="1" applyAlignment="1" applyProtection="1">
      <alignment horizontal="center" vertical="center" wrapText="1"/>
      <protection locked="0"/>
    </xf>
    <xf numFmtId="0" fontId="4" fillId="6" borderId="4" xfId="1" applyFill="1" applyBorder="1" applyAlignment="1" applyProtection="1">
      <alignment horizontal="center" vertical="center" wrapText="1"/>
      <protection locked="0"/>
    </xf>
    <xf numFmtId="0" fontId="4" fillId="6" borderId="5" xfId="1" applyFill="1" applyBorder="1" applyAlignment="1" applyProtection="1">
      <alignment horizontal="center" vertical="center" wrapText="1"/>
      <protection locked="0"/>
    </xf>
    <xf numFmtId="0" fontId="4" fillId="6" borderId="6" xfId="1" applyFill="1" applyBorder="1" applyAlignment="1" applyProtection="1">
      <alignment horizontal="center" vertical="center" wrapText="1"/>
      <protection locked="0"/>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7" xfId="0" applyFont="1" applyBorder="1" applyAlignment="1">
      <alignment horizontal="center" vertical="center"/>
    </xf>
    <xf numFmtId="0" fontId="3" fillId="0" borderId="15"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6" borderId="1" xfId="0" applyFont="1" applyFill="1" applyBorder="1" applyAlignment="1">
      <alignment horizontal="left"/>
    </xf>
    <xf numFmtId="0" fontId="3" fillId="6" borderId="2" xfId="0" applyFont="1" applyFill="1" applyBorder="1" applyAlignment="1">
      <alignment horizontal="left"/>
    </xf>
    <xf numFmtId="0" fontId="3" fillId="6" borderId="3" xfId="0" applyFont="1" applyFill="1" applyBorder="1" applyAlignment="1">
      <alignment horizontal="left"/>
    </xf>
    <xf numFmtId="0" fontId="0" fillId="6" borderId="24"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7" xfId="0" applyFill="1" applyBorder="1" applyAlignment="1">
      <alignment horizontal="center" vertical="center" wrapText="1"/>
    </xf>
    <xf numFmtId="0" fontId="0" fillId="6" borderId="15" xfId="0" applyFill="1" applyBorder="1" applyAlignment="1">
      <alignment horizontal="center" vertical="center" wrapText="1"/>
    </xf>
    <xf numFmtId="0" fontId="12" fillId="7" borderId="5" xfId="0" applyFont="1" applyFill="1" applyBorder="1" applyAlignment="1">
      <alignment horizontal="center"/>
    </xf>
    <xf numFmtId="0" fontId="12" fillId="14" borderId="21" xfId="0" applyFont="1" applyFill="1" applyBorder="1" applyAlignment="1" applyProtection="1">
      <alignment horizontal="center" vertical="center"/>
      <protection locked="0"/>
    </xf>
    <xf numFmtId="0" fontId="12" fillId="14" borderId="0" xfId="0" applyFont="1" applyFill="1" applyAlignment="1" applyProtection="1">
      <alignment horizontal="center" vertical="center"/>
      <protection locked="0"/>
    </xf>
    <xf numFmtId="0" fontId="12" fillId="14" borderId="22" xfId="0" applyFont="1" applyFill="1" applyBorder="1" applyAlignment="1" applyProtection="1">
      <alignment horizontal="center" vertical="center"/>
      <protection locked="0"/>
    </xf>
    <xf numFmtId="0" fontId="12" fillId="14" borderId="4" xfId="0" applyFont="1" applyFill="1" applyBorder="1" applyAlignment="1" applyProtection="1">
      <alignment horizontal="center" vertical="center"/>
      <protection locked="0"/>
    </xf>
    <xf numFmtId="0" fontId="12" fillId="14" borderId="5" xfId="0" applyFont="1" applyFill="1" applyBorder="1" applyAlignment="1" applyProtection="1">
      <alignment horizontal="center" vertical="center"/>
      <protection locked="0"/>
    </xf>
    <xf numFmtId="0" fontId="12" fillId="14" borderId="6" xfId="0" applyFont="1" applyFill="1" applyBorder="1" applyAlignment="1" applyProtection="1">
      <alignment horizontal="center" vertical="center"/>
      <protection locked="0"/>
    </xf>
    <xf numFmtId="0" fontId="0" fillId="16" borderId="1" xfId="0" applyFill="1" applyBorder="1" applyAlignment="1">
      <alignment horizontal="center"/>
    </xf>
    <xf numFmtId="0" fontId="0" fillId="16" borderId="2" xfId="0" applyFill="1" applyBorder="1" applyAlignment="1">
      <alignment horizontal="center"/>
    </xf>
    <xf numFmtId="0" fontId="0" fillId="16" borderId="3" xfId="0" applyFill="1" applyBorder="1" applyAlignment="1">
      <alignment horizontal="center"/>
    </xf>
    <xf numFmtId="0" fontId="12" fillId="16" borderId="21" xfId="0" applyFont="1" applyFill="1" applyBorder="1" applyAlignment="1" applyProtection="1">
      <alignment horizontal="center" vertical="center"/>
      <protection locked="0"/>
    </xf>
    <xf numFmtId="0" fontId="12" fillId="16" borderId="0" xfId="0" applyFont="1" applyFill="1" applyAlignment="1" applyProtection="1">
      <alignment horizontal="center" vertical="center"/>
      <protection locked="0"/>
    </xf>
    <xf numFmtId="0" fontId="12" fillId="16" borderId="22" xfId="0" applyFont="1" applyFill="1" applyBorder="1" applyAlignment="1" applyProtection="1">
      <alignment horizontal="center" vertical="center"/>
      <protection locked="0"/>
    </xf>
    <xf numFmtId="0" fontId="12" fillId="16" borderId="4" xfId="0" applyFont="1" applyFill="1" applyBorder="1" applyAlignment="1" applyProtection="1">
      <alignment horizontal="center" vertical="center"/>
      <protection locked="0"/>
    </xf>
    <xf numFmtId="0" fontId="12" fillId="16" borderId="5" xfId="0" applyFont="1" applyFill="1" applyBorder="1" applyAlignment="1" applyProtection="1">
      <alignment horizontal="center" vertical="center"/>
      <protection locked="0"/>
    </xf>
    <xf numFmtId="0" fontId="12" fillId="16" borderId="6" xfId="0" applyFont="1" applyFill="1" applyBorder="1" applyAlignment="1" applyProtection="1">
      <alignment horizontal="center" vertical="center"/>
      <protection locked="0"/>
    </xf>
    <xf numFmtId="0" fontId="0" fillId="13" borderId="1" xfId="0" applyFill="1" applyBorder="1" applyAlignment="1">
      <alignment horizontal="center"/>
    </xf>
    <xf numFmtId="0" fontId="0" fillId="13" borderId="2" xfId="0" applyFill="1" applyBorder="1" applyAlignment="1">
      <alignment horizontal="center"/>
    </xf>
    <xf numFmtId="0" fontId="0" fillId="13" borderId="3" xfId="0" applyFill="1" applyBorder="1" applyAlignment="1">
      <alignment horizontal="center"/>
    </xf>
    <xf numFmtId="0" fontId="12" fillId="13" borderId="21" xfId="0" applyFont="1" applyFill="1" applyBorder="1" applyAlignment="1" applyProtection="1">
      <alignment horizontal="center" vertical="center"/>
      <protection locked="0"/>
    </xf>
    <xf numFmtId="0" fontId="12" fillId="13" borderId="0" xfId="0" applyFont="1" applyFill="1" applyAlignment="1" applyProtection="1">
      <alignment horizontal="center" vertical="center"/>
      <protection locked="0"/>
    </xf>
    <xf numFmtId="0" fontId="12" fillId="13" borderId="22" xfId="0" applyFont="1" applyFill="1" applyBorder="1" applyAlignment="1" applyProtection="1">
      <alignment horizontal="center" vertical="center"/>
      <protection locked="0"/>
    </xf>
    <xf numFmtId="0" fontId="12" fillId="13" borderId="4" xfId="0" applyFont="1" applyFill="1" applyBorder="1" applyAlignment="1" applyProtection="1">
      <alignment horizontal="center" vertical="center"/>
      <protection locked="0"/>
    </xf>
    <xf numFmtId="0" fontId="12" fillId="13" borderId="5" xfId="0" applyFont="1" applyFill="1" applyBorder="1" applyAlignment="1" applyProtection="1">
      <alignment horizontal="center" vertical="center"/>
      <protection locked="0"/>
    </xf>
    <xf numFmtId="0" fontId="12" fillId="13" borderId="6" xfId="0" applyFont="1" applyFill="1" applyBorder="1" applyAlignment="1" applyProtection="1">
      <alignment horizontal="center" vertical="center"/>
      <protection locked="0"/>
    </xf>
    <xf numFmtId="0" fontId="0" fillId="14" borderId="1" xfId="0" applyFill="1" applyBorder="1" applyAlignment="1">
      <alignment horizontal="center"/>
    </xf>
    <xf numFmtId="0" fontId="0" fillId="14" borderId="2" xfId="0" applyFill="1" applyBorder="1" applyAlignment="1">
      <alignment horizontal="center"/>
    </xf>
    <xf numFmtId="0" fontId="0" fillId="14" borderId="3" xfId="0" applyFill="1" applyBorder="1" applyAlignment="1">
      <alignment horizontal="center"/>
    </xf>
    <xf numFmtId="0" fontId="0" fillId="15" borderId="1" xfId="0" applyFill="1" applyBorder="1" applyAlignment="1">
      <alignment horizontal="center"/>
    </xf>
    <xf numFmtId="0" fontId="0" fillId="15" borderId="2" xfId="0" applyFill="1" applyBorder="1" applyAlignment="1">
      <alignment horizontal="center"/>
    </xf>
    <xf numFmtId="0" fontId="0" fillId="15" borderId="3" xfId="0" applyFill="1" applyBorder="1" applyAlignment="1">
      <alignment horizontal="center"/>
    </xf>
    <xf numFmtId="0" fontId="0" fillId="6" borderId="21" xfId="0" applyFill="1" applyBorder="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0" fillId="6" borderId="22" xfId="0" applyFill="1" applyBorder="1" applyAlignment="1" applyProtection="1">
      <alignment horizontal="left" vertical="top" wrapText="1"/>
      <protection locked="0"/>
    </xf>
    <xf numFmtId="0" fontId="0" fillId="6" borderId="4" xfId="0" applyFill="1" applyBorder="1" applyAlignment="1" applyProtection="1">
      <alignment horizontal="left" vertical="top" wrapText="1"/>
      <protection locked="0"/>
    </xf>
    <xf numFmtId="0" fontId="0" fillId="6" borderId="5" xfId="0" applyFill="1" applyBorder="1" applyAlignment="1" applyProtection="1">
      <alignment horizontal="left" vertical="top" wrapText="1"/>
      <protection locked="0"/>
    </xf>
    <xf numFmtId="0" fontId="0" fillId="6" borderId="6" xfId="0" applyFill="1" applyBorder="1" applyAlignment="1" applyProtection="1">
      <alignment horizontal="left" vertical="top" wrapText="1"/>
      <protection locked="0"/>
    </xf>
    <xf numFmtId="0" fontId="5" fillId="19" borderId="21" xfId="0" applyFont="1" applyFill="1" applyBorder="1" applyAlignment="1">
      <alignment horizontal="center" vertical="center" wrapText="1"/>
    </xf>
    <xf numFmtId="0" fontId="5" fillId="19" borderId="0" xfId="0" applyFont="1" applyFill="1" applyAlignment="1">
      <alignment horizontal="center" vertical="center" wrapText="1"/>
    </xf>
    <xf numFmtId="0" fontId="5" fillId="19" borderId="22" xfId="0" applyFont="1" applyFill="1" applyBorder="1" applyAlignment="1">
      <alignment horizontal="center" vertical="center" wrapText="1"/>
    </xf>
    <xf numFmtId="0" fontId="12" fillId="15" borderId="21" xfId="0" applyFont="1" applyFill="1" applyBorder="1" applyAlignment="1" applyProtection="1">
      <alignment horizontal="center" vertical="center"/>
      <protection locked="0"/>
    </xf>
    <xf numFmtId="0" fontId="12" fillId="15" borderId="0" xfId="0" applyFont="1" applyFill="1" applyAlignment="1" applyProtection="1">
      <alignment horizontal="center" vertical="center"/>
      <protection locked="0"/>
    </xf>
    <xf numFmtId="0" fontId="12" fillId="15" borderId="22" xfId="0" applyFont="1" applyFill="1" applyBorder="1" applyAlignment="1" applyProtection="1">
      <alignment horizontal="center" vertical="center"/>
      <protection locked="0"/>
    </xf>
    <xf numFmtId="0" fontId="12" fillId="15" borderId="4" xfId="0" applyFont="1" applyFill="1" applyBorder="1" applyAlignment="1" applyProtection="1">
      <alignment horizontal="center" vertical="center"/>
      <protection locked="0"/>
    </xf>
    <xf numFmtId="0" fontId="12" fillId="15" borderId="5" xfId="0" applyFont="1" applyFill="1" applyBorder="1" applyAlignment="1" applyProtection="1">
      <alignment horizontal="center" vertical="center"/>
      <protection locked="0"/>
    </xf>
    <xf numFmtId="0" fontId="12" fillId="15" borderId="6" xfId="0" applyFont="1" applyFill="1" applyBorder="1" applyAlignment="1" applyProtection="1">
      <alignment horizontal="center" vertical="center"/>
      <protection locked="0"/>
    </xf>
    <xf numFmtId="0" fontId="5" fillId="20" borderId="21" xfId="0" applyFont="1" applyFill="1" applyBorder="1" applyAlignment="1">
      <alignment horizontal="center" vertical="center" wrapText="1"/>
    </xf>
    <xf numFmtId="0" fontId="5" fillId="20" borderId="0" xfId="0" applyFont="1" applyFill="1" applyAlignment="1">
      <alignment horizontal="center" vertical="center" wrapText="1"/>
    </xf>
    <xf numFmtId="0" fontId="5" fillId="20" borderId="22" xfId="0" applyFont="1" applyFill="1" applyBorder="1" applyAlignment="1">
      <alignment horizontal="center" vertical="center" wrapText="1"/>
    </xf>
    <xf numFmtId="0" fontId="5" fillId="18" borderId="21" xfId="0" applyFont="1" applyFill="1" applyBorder="1" applyAlignment="1">
      <alignment horizontal="center" vertical="center" wrapText="1"/>
    </xf>
    <xf numFmtId="0" fontId="5" fillId="18" borderId="0" xfId="0" applyFont="1" applyFill="1" applyAlignment="1">
      <alignment horizontal="center" vertical="center" wrapText="1"/>
    </xf>
    <xf numFmtId="0" fontId="5" fillId="18" borderId="22" xfId="0" applyFont="1" applyFill="1" applyBorder="1" applyAlignment="1">
      <alignment horizontal="center" vertical="center" wrapText="1"/>
    </xf>
    <xf numFmtId="0" fontId="5" fillId="17" borderId="21" xfId="0" applyFont="1" applyFill="1" applyBorder="1" applyAlignment="1">
      <alignment horizontal="center" vertical="center" wrapText="1"/>
    </xf>
    <xf numFmtId="0" fontId="5" fillId="17" borderId="0" xfId="0" applyFont="1" applyFill="1" applyAlignment="1">
      <alignment horizontal="center" vertical="center" wrapText="1"/>
    </xf>
    <xf numFmtId="0" fontId="5" fillId="17" borderId="22" xfId="0" applyFont="1" applyFill="1" applyBorder="1" applyAlignment="1">
      <alignment horizontal="center" vertical="center" wrapText="1"/>
    </xf>
    <xf numFmtId="0" fontId="4" fillId="25" borderId="1" xfId="1" applyFill="1" applyBorder="1" applyAlignment="1" applyProtection="1">
      <alignment horizontal="center" vertical="center"/>
      <protection locked="0"/>
    </xf>
    <xf numFmtId="0" fontId="4" fillId="25" borderId="2" xfId="1" applyFill="1" applyBorder="1" applyAlignment="1" applyProtection="1">
      <alignment horizontal="center" vertical="center"/>
      <protection locked="0"/>
    </xf>
    <xf numFmtId="0" fontId="4" fillId="25" borderId="3" xfId="1" applyFill="1" applyBorder="1" applyAlignment="1" applyProtection="1">
      <alignment horizontal="center" vertical="center"/>
      <protection locked="0"/>
    </xf>
    <xf numFmtId="0" fontId="4" fillId="25" borderId="4" xfId="1" applyFill="1" applyBorder="1" applyAlignment="1" applyProtection="1">
      <alignment horizontal="center" vertical="center"/>
      <protection locked="0"/>
    </xf>
    <xf numFmtId="0" fontId="4" fillId="25" borderId="5" xfId="1" applyFill="1" applyBorder="1" applyAlignment="1" applyProtection="1">
      <alignment horizontal="center" vertical="center"/>
      <protection locked="0"/>
    </xf>
    <xf numFmtId="0" fontId="4" fillId="25" borderId="6" xfId="1" applyFill="1" applyBorder="1" applyAlignment="1" applyProtection="1">
      <alignment horizontal="center" vertical="center"/>
      <protection locked="0"/>
    </xf>
    <xf numFmtId="0" fontId="0" fillId="6" borderId="12" xfId="0" applyFill="1" applyBorder="1" applyAlignment="1">
      <alignment horizontal="center" vertical="center" wrapText="1"/>
    </xf>
    <xf numFmtId="0" fontId="0" fillId="6" borderId="13" xfId="0" applyFill="1" applyBorder="1" applyAlignment="1">
      <alignment horizontal="center" vertical="center" wrapText="1"/>
    </xf>
    <xf numFmtId="0" fontId="2" fillId="13" borderId="0" xfId="0" applyFont="1" applyFill="1" applyAlignment="1">
      <alignment horizontal="center" vertical="center"/>
    </xf>
    <xf numFmtId="0" fontId="0" fillId="13" borderId="0" xfId="0" applyFill="1" applyAlignment="1">
      <alignment horizontal="center" vertical="center"/>
    </xf>
    <xf numFmtId="0" fontId="4" fillId="21" borderId="16" xfId="1" applyFill="1" applyBorder="1" applyAlignment="1" applyProtection="1">
      <alignment horizontal="center" vertical="center" wrapText="1"/>
      <protection locked="0"/>
    </xf>
    <xf numFmtId="0" fontId="4" fillId="21" borderId="17" xfId="1" applyFill="1" applyBorder="1" applyAlignment="1" applyProtection="1">
      <alignment horizontal="center" vertical="center" wrapText="1"/>
      <protection locked="0"/>
    </xf>
    <xf numFmtId="0" fontId="0" fillId="6" borderId="7" xfId="0" applyFill="1" applyBorder="1" applyAlignment="1">
      <alignment horizontal="left" vertical="center" wrapText="1"/>
    </xf>
    <xf numFmtId="0" fontId="3" fillId="13" borderId="0" xfId="0" applyFont="1" applyFill="1" applyAlignment="1">
      <alignment horizontal="center" wrapText="1"/>
    </xf>
    <xf numFmtId="0" fontId="0" fillId="6" borderId="43" xfId="0" applyFill="1" applyBorder="1" applyAlignment="1">
      <alignment horizontal="center"/>
    </xf>
    <xf numFmtId="0" fontId="0" fillId="6" borderId="45" xfId="0" applyFill="1" applyBorder="1" applyAlignment="1">
      <alignment horizontal="center"/>
    </xf>
    <xf numFmtId="0" fontId="0" fillId="6" borderId="44" xfId="0" applyFill="1" applyBorder="1" applyAlignment="1">
      <alignment horizontal="center"/>
    </xf>
    <xf numFmtId="0" fontId="0" fillId="6" borderId="46" xfId="0" applyFill="1" applyBorder="1" applyAlignment="1">
      <alignment horizontal="center"/>
    </xf>
    <xf numFmtId="0" fontId="3" fillId="13" borderId="0" xfId="0" applyFont="1" applyFill="1" applyAlignment="1">
      <alignment horizontal="center" vertical="center" wrapText="1"/>
    </xf>
    <xf numFmtId="0" fontId="2" fillId="14" borderId="0" xfId="0" applyFont="1" applyFill="1" applyAlignment="1">
      <alignment horizontal="center" vertical="center"/>
    </xf>
    <xf numFmtId="0" fontId="4" fillId="22" borderId="16" xfId="1" applyFill="1" applyBorder="1" applyAlignment="1" applyProtection="1">
      <alignment horizontal="center" vertical="center" wrapText="1"/>
      <protection locked="0"/>
    </xf>
    <xf numFmtId="0" fontId="4" fillId="22" borderId="17" xfId="1" applyFill="1" applyBorder="1" applyAlignment="1" applyProtection="1">
      <alignment horizontal="center" vertical="center" wrapText="1"/>
      <protection locked="0"/>
    </xf>
    <xf numFmtId="0" fontId="3" fillId="14" borderId="0" xfId="0" applyFont="1" applyFill="1" applyAlignment="1">
      <alignment horizontal="center" vertical="center" wrapText="1"/>
    </xf>
    <xf numFmtId="0" fontId="0" fillId="14" borderId="0" xfId="0" applyFill="1" applyAlignment="1">
      <alignment horizontal="center" vertical="center"/>
    </xf>
    <xf numFmtId="0" fontId="0" fillId="14" borderId="0" xfId="0" applyFill="1" applyAlignment="1">
      <alignment horizontal="center"/>
    </xf>
    <xf numFmtId="0" fontId="2" fillId="15" borderId="0" xfId="0" applyFont="1" applyFill="1" applyAlignment="1">
      <alignment horizontal="center" vertical="center"/>
    </xf>
    <xf numFmtId="0" fontId="4" fillId="23" borderId="16" xfId="1" applyFill="1" applyBorder="1" applyAlignment="1" applyProtection="1">
      <alignment horizontal="center" vertical="center" wrapText="1"/>
      <protection locked="0"/>
    </xf>
    <xf numFmtId="0" fontId="4" fillId="23" borderId="17" xfId="1" applyFill="1" applyBorder="1" applyAlignment="1" applyProtection="1">
      <alignment horizontal="center" vertical="center" wrapText="1"/>
      <protection locked="0"/>
    </xf>
    <xf numFmtId="0" fontId="3" fillId="15" borderId="0" xfId="0" applyFont="1" applyFill="1" applyAlignment="1">
      <alignment horizontal="center" vertical="center" wrapText="1"/>
    </xf>
    <xf numFmtId="0" fontId="0" fillId="15" borderId="0" xfId="0" applyFill="1" applyAlignment="1">
      <alignment horizontal="center"/>
    </xf>
    <xf numFmtId="0" fontId="0" fillId="6" borderId="20" xfId="0" applyFill="1" applyBorder="1" applyAlignment="1">
      <alignment horizontal="left" vertical="center" wrapText="1"/>
    </xf>
    <xf numFmtId="0" fontId="0" fillId="6" borderId="18" xfId="0" applyFill="1" applyBorder="1" applyAlignment="1">
      <alignment horizontal="left" vertical="center" wrapText="1"/>
    </xf>
    <xf numFmtId="0" fontId="0" fillId="6" borderId="19" xfId="0" applyFill="1" applyBorder="1" applyAlignment="1">
      <alignment horizontal="left" vertical="center" wrapText="1"/>
    </xf>
    <xf numFmtId="0" fontId="2" fillId="16" borderId="0" xfId="0" applyFont="1" applyFill="1" applyAlignment="1">
      <alignment horizontal="center" vertical="center"/>
    </xf>
    <xf numFmtId="0" fontId="4" fillId="24" borderId="16" xfId="1" applyFill="1" applyBorder="1" applyAlignment="1" applyProtection="1">
      <alignment horizontal="center" vertical="center" wrapText="1"/>
      <protection locked="0"/>
    </xf>
    <xf numFmtId="0" fontId="4" fillId="24" borderId="17" xfId="1" applyFill="1" applyBorder="1" applyAlignment="1" applyProtection="1">
      <alignment horizontal="center" vertical="center" wrapText="1"/>
      <protection locked="0"/>
    </xf>
    <xf numFmtId="0" fontId="3" fillId="16" borderId="0" xfId="0" applyFont="1" applyFill="1" applyAlignment="1">
      <alignment horizontal="center" vertical="center" wrapText="1"/>
    </xf>
    <xf numFmtId="0" fontId="0" fillId="16" borderId="0" xfId="0" applyFill="1" applyAlignment="1">
      <alignment horizontal="center"/>
    </xf>
    <xf numFmtId="0" fontId="0" fillId="6" borderId="20" xfId="0" applyFill="1" applyBorder="1" applyAlignment="1">
      <alignment horizontal="center" vertical="center"/>
    </xf>
    <xf numFmtId="0" fontId="0" fillId="6" borderId="19" xfId="0" applyFill="1" applyBorder="1" applyAlignment="1">
      <alignment horizontal="center" vertical="center"/>
    </xf>
    <xf numFmtId="0" fontId="0" fillId="6" borderId="7" xfId="0" applyFill="1" applyBorder="1" applyAlignment="1">
      <alignment horizontal="center" vertical="center"/>
    </xf>
    <xf numFmtId="0" fontId="0" fillId="0" borderId="20" xfId="0" applyBorder="1" applyAlignment="1">
      <alignment horizontal="center" vertical="center"/>
    </xf>
    <xf numFmtId="0" fontId="0" fillId="0" borderId="19" xfId="0" applyBorder="1" applyAlignment="1">
      <alignment horizontal="center" vertical="center"/>
    </xf>
    <xf numFmtId="0" fontId="1" fillId="2" borderId="7" xfId="0" applyFont="1" applyFill="1" applyBorder="1" applyAlignment="1">
      <alignment horizontal="center" vertical="center" wrapText="1"/>
    </xf>
    <xf numFmtId="0" fontId="0" fillId="6"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0" borderId="7" xfId="0" applyBorder="1" applyAlignment="1">
      <alignment horizontal="center" vertical="center"/>
    </xf>
    <xf numFmtId="0" fontId="0" fillId="6" borderId="18" xfId="0" applyFill="1" applyBorder="1" applyAlignment="1">
      <alignment horizontal="center" vertical="center" wrapText="1"/>
    </xf>
    <xf numFmtId="0" fontId="1" fillId="3" borderId="7" xfId="0" applyFont="1" applyFill="1" applyBorder="1" applyAlignment="1">
      <alignment horizontal="center" vertical="center" wrapText="1"/>
    </xf>
    <xf numFmtId="0" fontId="0" fillId="0" borderId="7" xfId="0" applyBorder="1" applyAlignment="1">
      <alignment horizontal="center" vertical="center" wrapText="1"/>
    </xf>
    <xf numFmtId="0" fontId="1" fillId="2" borderId="7" xfId="0" applyFont="1" applyFill="1" applyBorder="1" applyAlignment="1">
      <alignment horizontal="center" vertical="center"/>
    </xf>
    <xf numFmtId="0" fontId="0" fillId="2" borderId="7" xfId="0" applyFill="1" applyBorder="1" applyAlignment="1">
      <alignment horizontal="center" vertical="center"/>
    </xf>
    <xf numFmtId="0" fontId="0" fillId="0" borderId="20" xfId="0" applyBorder="1" applyAlignment="1">
      <alignment horizontal="center" vertical="center" wrapText="1"/>
    </xf>
    <xf numFmtId="0" fontId="0" fillId="0" borderId="18" xfId="0" applyBorder="1" applyAlignment="1">
      <alignment horizontal="center" vertical="center" wrapText="1"/>
    </xf>
    <xf numFmtId="0" fontId="0" fillId="2" borderId="7" xfId="0" applyFill="1" applyBorder="1" applyAlignment="1">
      <alignment horizontal="center" vertical="center" wrapText="1"/>
    </xf>
    <xf numFmtId="0" fontId="1" fillId="4" borderId="7" xfId="0" applyFont="1" applyFill="1" applyBorder="1" applyAlignment="1">
      <alignment horizontal="center" vertical="center" wrapText="1"/>
    </xf>
    <xf numFmtId="0" fontId="0" fillId="4" borderId="7" xfId="0" applyFill="1" applyBorder="1" applyAlignment="1">
      <alignment horizontal="center" vertical="center" wrapText="1"/>
    </xf>
    <xf numFmtId="0" fontId="0" fillId="0" borderId="7" xfId="0"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0" fillId="0" borderId="19" xfId="0" applyBorder="1" applyAlignment="1">
      <alignment horizontal="center"/>
    </xf>
  </cellXfs>
  <cellStyles count="2">
    <cellStyle name="Lien hypertexte" xfId="1" builtinId="8"/>
    <cellStyle name="Normal" xfId="0" builtinId="0"/>
  </cellStyles>
  <dxfs count="196">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1"/>
      </font>
      <fill>
        <patternFill>
          <bgColor theme="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3FFFF"/>
      <color rgb="FFF2F8FA"/>
      <color rgb="FFF0ECE2"/>
      <color rgb="FFD8E9F1"/>
      <color rgb="FF7CB4CF"/>
      <color rgb="FFE5F0F5"/>
      <color rgb="FFCCBF9F"/>
      <color rgb="FFDDEBE9"/>
      <color rgb="FF8EBDB5"/>
      <color rgb="FFF2E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microsoft.com/office/2007/relationships/hdphoto" Target="../media/hdphoto6.wdp"/><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microsoft.com/office/2007/relationships/hdphoto" Target="../media/hdphoto7.wdp"/><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microsoft.com/office/2007/relationships/hdphoto" Target="../media/hdphoto8.wdp"/><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microsoft.com/office/2007/relationships/hdphoto" Target="../media/hdphoto9.wdp"/><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microsoft.com/office/2007/relationships/hdphoto" Target="../media/hdphoto4.wdp"/><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88096</xdr:colOff>
      <xdr:row>44</xdr:row>
      <xdr:rowOff>169936</xdr:rowOff>
    </xdr:from>
    <xdr:to>
      <xdr:col>14</xdr:col>
      <xdr:colOff>228600</xdr:colOff>
      <xdr:row>59</xdr:row>
      <xdr:rowOff>95271</xdr:rowOff>
    </xdr:to>
    <xdr:pic>
      <xdr:nvPicPr>
        <xdr:cNvPr id="3" name="Image 2">
          <a:extLst>
            <a:ext uri="{FF2B5EF4-FFF2-40B4-BE49-F238E27FC236}">
              <a16:creationId xmlns:a16="http://schemas.microsoft.com/office/drawing/2014/main" id="{250DBE5D-795F-AFAF-CCB6-61FFC809F5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4396" y="8529076"/>
          <a:ext cx="4163864" cy="27752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1554480</xdr:colOff>
      <xdr:row>5</xdr:row>
      <xdr:rowOff>7620</xdr:rowOff>
    </xdr:to>
    <xdr:sp macro="" textlink="">
      <xdr:nvSpPr>
        <xdr:cNvPr id="2" name="Rectangle: Diagonal Corners Rounded 1">
          <a:extLst>
            <a:ext uri="{FF2B5EF4-FFF2-40B4-BE49-F238E27FC236}">
              <a16:creationId xmlns:a16="http://schemas.microsoft.com/office/drawing/2014/main" id="{1378791E-1F18-442D-9B96-B15F53E2FA5A}"/>
            </a:ext>
          </a:extLst>
        </xdr:cNvPr>
        <xdr:cNvSpPr/>
      </xdr:nvSpPr>
      <xdr:spPr>
        <a:xfrm flipH="1">
          <a:off x="655320" y="822960"/>
          <a:ext cx="5212080" cy="1455420"/>
        </a:xfrm>
        <a:prstGeom prst="round2DiagRect">
          <a:avLst/>
        </a:prstGeom>
        <a:solidFill>
          <a:srgbClr val="D49F9D"/>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en-CA" sz="1100">
              <a:solidFill>
                <a:srgbClr val="000000"/>
              </a:solidFill>
              <a:effectLst/>
              <a:ea typeface="Calibri" panose="020F0502020204030204" pitchFamily="34" charset="0"/>
              <a:cs typeface="Calibri" panose="020F0502020204030204" pitchFamily="34" charset="0"/>
            </a:rPr>
            <a:t> </a:t>
          </a:r>
          <a:r>
            <a:rPr lang="fr-CA" sz="1100">
              <a:solidFill>
                <a:srgbClr val="000000"/>
              </a:solidFill>
              <a:effectLst/>
              <a:ea typeface="Calibri" panose="020F0502020204030204" pitchFamily="34" charset="0"/>
              <a:cs typeface="Calibri" panose="020F0502020204030204" pitchFamily="34" charset="0"/>
            </a:rPr>
            <a:t>Les parents d’enfants de 0 à 8 ans, premiers éducateurs de leur enfant, bénéficient d’appui, d’accompagnement, de ressources de qualité et d’informations concernant leurs droits qui leur permettent de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choisir les soins, les services et l’éducation en français dès la périnatalité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participer pleinement à l’éducation en français de leur enfant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contribuer au développement global de leur enfant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jouer pleinement leur rôle de passeurs culturels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renforcer leur sentiment d’appartenance à la communauté acadienne et francophone.</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556260</xdr:colOff>
      <xdr:row>2</xdr:row>
      <xdr:rowOff>184403</xdr:rowOff>
    </xdr:from>
    <xdr:to>
      <xdr:col>7</xdr:col>
      <xdr:colOff>288606</xdr:colOff>
      <xdr:row>4</xdr:row>
      <xdr:rowOff>1805940</xdr:rowOff>
    </xdr:to>
    <xdr:pic>
      <xdr:nvPicPr>
        <xdr:cNvPr id="3" name="Picture 2">
          <a:extLst>
            <a:ext uri="{FF2B5EF4-FFF2-40B4-BE49-F238E27FC236}">
              <a16:creationId xmlns:a16="http://schemas.microsoft.com/office/drawing/2014/main" id="{31C3AC7D-E535-44E1-A23A-9C2601DD1B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431280" y="557783"/>
          <a:ext cx="1294446" cy="20711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4</xdr:row>
      <xdr:rowOff>1</xdr:rowOff>
    </xdr:from>
    <xdr:to>
      <xdr:col>5</xdr:col>
      <xdr:colOff>1546860</xdr:colOff>
      <xdr:row>5</xdr:row>
      <xdr:rowOff>7621</xdr:rowOff>
    </xdr:to>
    <xdr:sp macro="" textlink="">
      <xdr:nvSpPr>
        <xdr:cNvPr id="2" name="Rectangle: Diagonal Corners Rounded 1">
          <a:extLst>
            <a:ext uri="{FF2B5EF4-FFF2-40B4-BE49-F238E27FC236}">
              <a16:creationId xmlns:a16="http://schemas.microsoft.com/office/drawing/2014/main" id="{52CCB18D-D33D-4263-B063-34051A9407ED}"/>
            </a:ext>
          </a:extLst>
        </xdr:cNvPr>
        <xdr:cNvSpPr/>
      </xdr:nvSpPr>
      <xdr:spPr>
        <a:xfrm flipH="1">
          <a:off x="655320" y="822961"/>
          <a:ext cx="5204460" cy="1242060"/>
        </a:xfrm>
        <a:prstGeom prst="round2DiagRect">
          <a:avLst/>
        </a:prstGeom>
        <a:solidFill>
          <a:srgbClr val="D49F9D"/>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secteurs œuvrant auprès de la petite enfance sont dotés d’intervenantes et d’intervenants qui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ont les habiletés et les connaissances pour accueillir et accompagner les parents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jouent leur rôle de passeurs culturels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offrent des soins, des services et une éducation qui tiennent compte de la spécificité de l’intervention en milieu francophone minoritaire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contribuent au développement global des enfants.</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525780</xdr:colOff>
      <xdr:row>3</xdr:row>
      <xdr:rowOff>160020</xdr:rowOff>
    </xdr:from>
    <xdr:to>
      <xdr:col>7</xdr:col>
      <xdr:colOff>266700</xdr:colOff>
      <xdr:row>4</xdr:row>
      <xdr:rowOff>1207912</xdr:rowOff>
    </xdr:to>
    <xdr:pic>
      <xdr:nvPicPr>
        <xdr:cNvPr id="3" name="Picture 2">
          <a:extLst>
            <a:ext uri="{FF2B5EF4-FFF2-40B4-BE49-F238E27FC236}">
              <a16:creationId xmlns:a16="http://schemas.microsoft.com/office/drawing/2014/main" id="{EC0D45D3-C6D9-4DF9-91F0-ADE34F982F81}"/>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20000"/>
                  </a14:imgEffect>
                </a14:imgLayer>
              </a14:imgProps>
            </a:ext>
            <a:ext uri="{28A0092B-C50C-407E-A947-70E740481C1C}">
              <a14:useLocalDpi xmlns:a14="http://schemas.microsoft.com/office/drawing/2010/main" val="0"/>
            </a:ext>
          </a:extLst>
        </a:blip>
        <a:srcRect/>
        <a:stretch/>
      </xdr:blipFill>
      <xdr:spPr>
        <a:xfrm>
          <a:off x="6400800" y="784860"/>
          <a:ext cx="1303020" cy="12460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1546860</xdr:colOff>
      <xdr:row>5</xdr:row>
      <xdr:rowOff>15240</xdr:rowOff>
    </xdr:to>
    <xdr:sp macro="" textlink="">
      <xdr:nvSpPr>
        <xdr:cNvPr id="2" name="Rectangle: Diagonal Corners Rounded 1">
          <a:extLst>
            <a:ext uri="{FF2B5EF4-FFF2-40B4-BE49-F238E27FC236}">
              <a16:creationId xmlns:a16="http://schemas.microsoft.com/office/drawing/2014/main" id="{4EF84BF0-9B9F-4BBF-A9D2-9406033C228F}"/>
            </a:ext>
          </a:extLst>
        </xdr:cNvPr>
        <xdr:cNvSpPr/>
      </xdr:nvSpPr>
      <xdr:spPr>
        <a:xfrm flipH="1">
          <a:off x="655320" y="822960"/>
          <a:ext cx="5204460" cy="1729740"/>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élèves possèdent les compétences nécessaires pour réussir leurs études et choisir un projet de vie-carrière en fonction de leurs champs d’intérêts et de leurs passions.</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enseignants et enseignantes offrent un enseignement de qualité qui tient compte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la diversité de la clientèle scolaire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des compétences nécessaires à la vie au XXIe siècle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la littératie et de la numératie dans toutes les matières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l’importance de la langue comme outil de communication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la spécificité de l’éducation en milieu francophone minoritaire.</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527579</xdr:colOff>
      <xdr:row>2</xdr:row>
      <xdr:rowOff>139141</xdr:rowOff>
    </xdr:from>
    <xdr:to>
      <xdr:col>7</xdr:col>
      <xdr:colOff>293613</xdr:colOff>
      <xdr:row>4</xdr:row>
      <xdr:rowOff>1529404</xdr:rowOff>
    </xdr:to>
    <xdr:pic>
      <xdr:nvPicPr>
        <xdr:cNvPr id="3" name="Picture 2">
          <a:extLst>
            <a:ext uri="{FF2B5EF4-FFF2-40B4-BE49-F238E27FC236}">
              <a16:creationId xmlns:a16="http://schemas.microsoft.com/office/drawing/2014/main" id="{D6DCB16F-59DD-4E77-BE9A-9CE8AB2C3D8A}"/>
            </a:ext>
          </a:extLst>
        </xdr:cNvPr>
        <xdr:cNvPicPr>
          <a:picLocks noChangeAspect="1"/>
        </xdr:cNvPicPr>
      </xdr:nvPicPr>
      <xdr:blipFill>
        <a:blip xmlns:r="http://schemas.openxmlformats.org/officeDocument/2006/relationships" r:embed="rId1" cstate="print">
          <a:grayscl/>
          <a:extLst>
            <a:ext uri="{BEBA8EAE-BF5A-486C-A8C5-ECC9F3942E4B}">
              <a14:imgProps xmlns:a14="http://schemas.microsoft.com/office/drawing/2010/main">
                <a14:imgLayer r:embed="rId2">
                  <a14:imgEffect>
                    <a14:brightnessContrast bright="-40000"/>
                  </a14:imgEffect>
                </a14:imgLayer>
              </a14:imgProps>
            </a:ext>
            <a:ext uri="{28A0092B-C50C-407E-A947-70E740481C1C}">
              <a14:useLocalDpi xmlns:a14="http://schemas.microsoft.com/office/drawing/2010/main" val="0"/>
            </a:ext>
          </a:extLst>
        </a:blip>
        <a:srcRect/>
        <a:stretch/>
      </xdr:blipFill>
      <xdr:spPr>
        <a:xfrm rot="580848">
          <a:off x="6402599" y="512521"/>
          <a:ext cx="1328134" cy="18398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4</xdr:row>
      <xdr:rowOff>1</xdr:rowOff>
    </xdr:from>
    <xdr:to>
      <xdr:col>6</xdr:col>
      <xdr:colOff>0</xdr:colOff>
      <xdr:row>4</xdr:row>
      <xdr:rowOff>1257301</xdr:rowOff>
    </xdr:to>
    <xdr:sp macro="" textlink="">
      <xdr:nvSpPr>
        <xdr:cNvPr id="2" name="Rectangle: Diagonal Corners Rounded 1">
          <a:extLst>
            <a:ext uri="{FF2B5EF4-FFF2-40B4-BE49-F238E27FC236}">
              <a16:creationId xmlns:a16="http://schemas.microsoft.com/office/drawing/2014/main" id="{189DF1F0-6F98-443C-A35A-F60115DFBD15}"/>
            </a:ext>
          </a:extLst>
        </xdr:cNvPr>
        <xdr:cNvSpPr/>
      </xdr:nvSpPr>
      <xdr:spPr>
        <a:xfrm flipH="1">
          <a:off x="655320" y="822961"/>
          <a:ext cx="5219700" cy="1257300"/>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directions d’école sont outillées à jouer pleinement leur rôle de leadeurs pédagogiques en milieu minoritaire, de passeurs culturel et d’agents mobilisateurs afin d’instaurer un climat menant à des apprentissages de qualité et à l’épanouissement de chaque élève.</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Tous les paliers d’action et de décision ont recours à des pratiques collaboratives efficaces.</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167640</xdr:colOff>
      <xdr:row>3</xdr:row>
      <xdr:rowOff>83820</xdr:rowOff>
    </xdr:from>
    <xdr:to>
      <xdr:col>8</xdr:col>
      <xdr:colOff>110252</xdr:colOff>
      <xdr:row>4</xdr:row>
      <xdr:rowOff>1244441</xdr:rowOff>
    </xdr:to>
    <xdr:pic>
      <xdr:nvPicPr>
        <xdr:cNvPr id="3" name="Picture 2">
          <a:extLst>
            <a:ext uri="{FF2B5EF4-FFF2-40B4-BE49-F238E27FC236}">
              <a16:creationId xmlns:a16="http://schemas.microsoft.com/office/drawing/2014/main" id="{342D8DD8-1257-4DDA-A275-038D23134BE4}"/>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042660" y="708660"/>
          <a:ext cx="2038112" cy="13587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4</xdr:row>
      <xdr:rowOff>1</xdr:rowOff>
    </xdr:from>
    <xdr:to>
      <xdr:col>6</xdr:col>
      <xdr:colOff>7620</xdr:colOff>
      <xdr:row>5</xdr:row>
      <xdr:rowOff>0</xdr:rowOff>
    </xdr:to>
    <xdr:sp macro="" textlink="">
      <xdr:nvSpPr>
        <xdr:cNvPr id="2" name="Rectangle: Diagonal Corners Rounded 1">
          <a:extLst>
            <a:ext uri="{FF2B5EF4-FFF2-40B4-BE49-F238E27FC236}">
              <a16:creationId xmlns:a16="http://schemas.microsoft.com/office/drawing/2014/main" id="{B656DCD7-4553-42F9-8E26-C9C2A5632FC5}"/>
            </a:ext>
          </a:extLst>
        </xdr:cNvPr>
        <xdr:cNvSpPr/>
      </xdr:nvSpPr>
      <xdr:spPr>
        <a:xfrm flipH="1">
          <a:off x="655320" y="822961"/>
          <a:ext cx="5227320" cy="1668779"/>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élèves bénéficient d’un environnement d’apprentissage qui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leur permet de s’épanouir et de développer leur plein potentiel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répond à leurs intérêts et à leurs besoins, tant sur le plan personnel que sur le plan éducatif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leur permet d’être et de devenir des citoyennes et citoyens responsables, avertis et engagés, tant dans leur école, leur communauté locale et agrandie que dans l’espace numérique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les conscientise face à l’importance de contribuer à l’espace francophone numérique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leur permet de prendre en charge leur santé globale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leur permet de s’engager et de participer à la prise de décision au sein de leur école.</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7620</xdr:colOff>
      <xdr:row>4</xdr:row>
      <xdr:rowOff>365760</xdr:rowOff>
    </xdr:from>
    <xdr:to>
      <xdr:col>9</xdr:col>
      <xdr:colOff>86362</xdr:colOff>
      <xdr:row>4</xdr:row>
      <xdr:rowOff>1866900</xdr:rowOff>
    </xdr:to>
    <xdr:pic>
      <xdr:nvPicPr>
        <xdr:cNvPr id="3" name="Picture 2">
          <a:extLst>
            <a:ext uri="{FF2B5EF4-FFF2-40B4-BE49-F238E27FC236}">
              <a16:creationId xmlns:a16="http://schemas.microsoft.com/office/drawing/2014/main" id="{2B46CCA5-55C0-4089-BEFC-9153467364A0}"/>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5882640" y="1188720"/>
          <a:ext cx="2501902" cy="15011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7620</xdr:colOff>
      <xdr:row>4</xdr:row>
      <xdr:rowOff>1036320</xdr:rowOff>
    </xdr:to>
    <xdr:sp macro="" textlink="">
      <xdr:nvSpPr>
        <xdr:cNvPr id="2" name="Rectangle: Diagonal Corners Rounded 1">
          <a:extLst>
            <a:ext uri="{FF2B5EF4-FFF2-40B4-BE49-F238E27FC236}">
              <a16:creationId xmlns:a16="http://schemas.microsoft.com/office/drawing/2014/main" id="{EFCA36F0-EB30-4484-9705-B56E895A68CC}"/>
            </a:ext>
          </a:extLst>
        </xdr:cNvPr>
        <xdr:cNvSpPr/>
      </xdr:nvSpPr>
      <xdr:spPr>
        <a:xfrm flipH="1">
          <a:off x="655320" y="822960"/>
          <a:ext cx="5227320" cy="1036320"/>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Les parents, premiers éducateurs de leurs </a:t>
          </a:r>
          <a:r>
            <a:rPr lang="fr-CA" sz="1100">
              <a:solidFill>
                <a:srgbClr val="000000"/>
              </a:solidFill>
              <a:effectLst/>
              <a:latin typeface="+mn-lt"/>
              <a:ea typeface="Calibri" panose="020F0502020204030204" pitchFamily="34" charset="0"/>
              <a:cs typeface="Calibri" panose="020F0502020204030204" pitchFamily="34" charset="0"/>
            </a:rPr>
            <a:t>enfants</a:t>
          </a:r>
          <a:r>
            <a:rPr lang="fr-CA" sz="1100">
              <a:solidFill>
                <a:srgbClr val="000000"/>
              </a:solidFill>
              <a:effectLst/>
              <a:latin typeface="+mn-lt"/>
              <a:ea typeface="Calibri" panose="020F0502020204030204" pitchFamily="34" charset="0"/>
              <a:cs typeface="Times New Roman" panose="02020603050405020304" pitchFamily="18" charset="0"/>
            </a:rPr>
            <a:t>, contribuent pleinement à leur réussite éducative tout au long du parcours éducatif.</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Tous les partenaires du système éducatif collaborent et travaillent en concertation afin de contribuer à la réussite éducative de chaque élève.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457200</xdr:colOff>
      <xdr:row>2</xdr:row>
      <xdr:rowOff>60960</xdr:rowOff>
    </xdr:from>
    <xdr:to>
      <xdr:col>7</xdr:col>
      <xdr:colOff>409995</xdr:colOff>
      <xdr:row>4</xdr:row>
      <xdr:rowOff>975969</xdr:rowOff>
    </xdr:to>
    <xdr:pic>
      <xdr:nvPicPr>
        <xdr:cNvPr id="3" name="Picture 2">
          <a:extLst>
            <a:ext uri="{FF2B5EF4-FFF2-40B4-BE49-F238E27FC236}">
              <a16:creationId xmlns:a16="http://schemas.microsoft.com/office/drawing/2014/main" id="{A2A4BB61-4479-4AA4-BCDE-DE156C8C9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32220" y="434340"/>
          <a:ext cx="1514895" cy="1364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1554480</xdr:colOff>
      <xdr:row>5</xdr:row>
      <xdr:rowOff>0</xdr:rowOff>
    </xdr:to>
    <xdr:sp macro="" textlink="">
      <xdr:nvSpPr>
        <xdr:cNvPr id="2" name="Rectangle: Diagonal Corners Rounded 1">
          <a:extLst>
            <a:ext uri="{FF2B5EF4-FFF2-40B4-BE49-F238E27FC236}">
              <a16:creationId xmlns:a16="http://schemas.microsoft.com/office/drawing/2014/main" id="{7CC46627-F4A2-4F36-A66E-53902CC2D80E}"/>
            </a:ext>
          </a:extLst>
        </xdr:cNvPr>
        <xdr:cNvSpPr/>
      </xdr:nvSpPr>
      <xdr:spPr>
        <a:xfrm flipH="1">
          <a:off x="655320" y="822960"/>
          <a:ext cx="5212080" cy="159258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Tous les parents ayants droit, conscientisés à leurs droits en vertu de l’article 23 de la Charte canadienne des droits et libertés, choisissent le système éducatif acadien et francophone.</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acadien et francophone accueille davantage de nouveaux arrivants et d’élèves des Premières Nations.</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ainsi que la communauté acadienne et francophone sont inclusifs, accueillants et ouverts sur le monde.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7</xdr:col>
      <xdr:colOff>7620</xdr:colOff>
      <xdr:row>3</xdr:row>
      <xdr:rowOff>152400</xdr:rowOff>
    </xdr:from>
    <xdr:to>
      <xdr:col>9</xdr:col>
      <xdr:colOff>10361</xdr:colOff>
      <xdr:row>4</xdr:row>
      <xdr:rowOff>1349294</xdr:rowOff>
    </xdr:to>
    <xdr:pic>
      <xdr:nvPicPr>
        <xdr:cNvPr id="4" name="Picture 3">
          <a:extLst>
            <a:ext uri="{FF2B5EF4-FFF2-40B4-BE49-F238E27FC236}">
              <a16:creationId xmlns:a16="http://schemas.microsoft.com/office/drawing/2014/main" id="{B2BAC80C-316A-4931-9DDC-568F211CE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210300" y="777240"/>
          <a:ext cx="1823921" cy="13950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7620</xdr:colOff>
      <xdr:row>5</xdr:row>
      <xdr:rowOff>0</xdr:rowOff>
    </xdr:to>
    <xdr:sp macro="" textlink="">
      <xdr:nvSpPr>
        <xdr:cNvPr id="2" name="Rectangle: Diagonal Corners Rounded 1">
          <a:extLst>
            <a:ext uri="{FF2B5EF4-FFF2-40B4-BE49-F238E27FC236}">
              <a16:creationId xmlns:a16="http://schemas.microsoft.com/office/drawing/2014/main" id="{FA81E2B1-83C7-4AB8-A73A-B5D28EC2D8D4}"/>
            </a:ext>
          </a:extLst>
        </xdr:cNvPr>
        <xdr:cNvSpPr/>
      </xdr:nvSpPr>
      <xdr:spPr>
        <a:xfrm flipH="1">
          <a:off x="655320" y="822960"/>
          <a:ext cx="5227320" cy="96012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acadien et francophone et l’ensemble de ses partenaires en éducation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sont pleinement engagés dans la réussite éducative et la construction identitaire des individus, de la petite enfance à l’âge adulte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rendent des comptes quant à l’atteinte de leurs cibles en éducation.</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373380</xdr:colOff>
      <xdr:row>2</xdr:row>
      <xdr:rowOff>7620</xdr:rowOff>
    </xdr:from>
    <xdr:to>
      <xdr:col>7</xdr:col>
      <xdr:colOff>320040</xdr:colOff>
      <xdr:row>5</xdr:row>
      <xdr:rowOff>63204</xdr:rowOff>
    </xdr:to>
    <xdr:pic>
      <xdr:nvPicPr>
        <xdr:cNvPr id="4" name="Picture 3">
          <a:extLst>
            <a:ext uri="{FF2B5EF4-FFF2-40B4-BE49-F238E27FC236}">
              <a16:creationId xmlns:a16="http://schemas.microsoft.com/office/drawing/2014/main" id="{B57A5192-B915-4630-881B-8769395B92DB}"/>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248400" y="381000"/>
          <a:ext cx="1508760" cy="16634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xdr:row>
      <xdr:rowOff>1</xdr:rowOff>
    </xdr:from>
    <xdr:to>
      <xdr:col>6</xdr:col>
      <xdr:colOff>0</xdr:colOff>
      <xdr:row>5</xdr:row>
      <xdr:rowOff>1</xdr:rowOff>
    </xdr:to>
    <xdr:sp macro="" textlink="">
      <xdr:nvSpPr>
        <xdr:cNvPr id="2" name="Rectangle: Diagonal Corners Rounded 1">
          <a:extLst>
            <a:ext uri="{FF2B5EF4-FFF2-40B4-BE49-F238E27FC236}">
              <a16:creationId xmlns:a16="http://schemas.microsoft.com/office/drawing/2014/main" id="{B2813672-3E4E-4C6A-ACBD-5EC124CA328F}"/>
            </a:ext>
          </a:extLst>
        </xdr:cNvPr>
        <xdr:cNvSpPr/>
      </xdr:nvSpPr>
      <xdr:spPr>
        <a:xfrm flipH="1">
          <a:off x="655320" y="822961"/>
          <a:ext cx="5219700" cy="73152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acadien et francophone est doté des ressources nécessaires pour réaliser sa double mission.</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Les infrastructures scolaires et éducatives ouvrent leurs portes à la communauté en étant des lieux de rencontres, de services et d’apprentissage pour tous.</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533400</xdr:colOff>
      <xdr:row>2</xdr:row>
      <xdr:rowOff>68580</xdr:rowOff>
    </xdr:from>
    <xdr:to>
      <xdr:col>7</xdr:col>
      <xdr:colOff>341319</xdr:colOff>
      <xdr:row>5</xdr:row>
      <xdr:rowOff>45720</xdr:rowOff>
    </xdr:to>
    <xdr:pic>
      <xdr:nvPicPr>
        <xdr:cNvPr id="4" name="Picture 3">
          <a:extLst>
            <a:ext uri="{FF2B5EF4-FFF2-40B4-BE49-F238E27FC236}">
              <a16:creationId xmlns:a16="http://schemas.microsoft.com/office/drawing/2014/main" id="{CBD39A6D-7FBB-4580-8792-CF6B8CC0E4ED}"/>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saturation sat="0"/>
                  </a14:imgEffect>
                  <a14:imgEffect>
                    <a14:brightnessContrast bright="-40000"/>
                  </a14:imgEffect>
                </a14:imgLayer>
              </a14:imgProps>
            </a:ext>
            <a:ext uri="{28A0092B-C50C-407E-A947-70E740481C1C}">
              <a14:useLocalDpi xmlns:a14="http://schemas.microsoft.com/office/drawing/2010/main" val="0"/>
            </a:ext>
          </a:extLst>
        </a:blip>
        <a:srcRect/>
        <a:stretch/>
      </xdr:blipFill>
      <xdr:spPr>
        <a:xfrm>
          <a:off x="6408420" y="441960"/>
          <a:ext cx="1370019" cy="1341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4</xdr:row>
      <xdr:rowOff>1</xdr:rowOff>
    </xdr:from>
    <xdr:to>
      <xdr:col>6</xdr:col>
      <xdr:colOff>0</xdr:colOff>
      <xdr:row>5</xdr:row>
      <xdr:rowOff>1</xdr:rowOff>
    </xdr:to>
    <xdr:sp macro="" textlink="">
      <xdr:nvSpPr>
        <xdr:cNvPr id="2" name="Rectangle: Diagonal Corners Rounded 1">
          <a:extLst>
            <a:ext uri="{FF2B5EF4-FFF2-40B4-BE49-F238E27FC236}">
              <a16:creationId xmlns:a16="http://schemas.microsoft.com/office/drawing/2014/main" id="{4E3F9A12-94EE-418F-A6FA-B1A8DE449D57}"/>
            </a:ext>
          </a:extLst>
        </xdr:cNvPr>
        <xdr:cNvSpPr/>
      </xdr:nvSpPr>
      <xdr:spPr>
        <a:xfrm flipH="1">
          <a:off x="655320" y="830581"/>
          <a:ext cx="5219700" cy="68580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acadien et francophone est doté des ressources nécessaires pour réaliser sa double mission.</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Les infrastructures scolaires et éducatives ouvrent leurs portes à la communauté en étant des lieux de rencontres, de services et d’apprentissage pour tous.</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533400</xdr:colOff>
      <xdr:row>2</xdr:row>
      <xdr:rowOff>7620</xdr:rowOff>
    </xdr:from>
    <xdr:to>
      <xdr:col>7</xdr:col>
      <xdr:colOff>181307</xdr:colOff>
      <xdr:row>6</xdr:row>
      <xdr:rowOff>45720</xdr:rowOff>
    </xdr:to>
    <xdr:pic>
      <xdr:nvPicPr>
        <xdr:cNvPr id="4" name="Picture 3">
          <a:extLst>
            <a:ext uri="{FF2B5EF4-FFF2-40B4-BE49-F238E27FC236}">
              <a16:creationId xmlns:a16="http://schemas.microsoft.com/office/drawing/2014/main" id="{62340352-C444-4888-A5B6-D32672E053AA}"/>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408420" y="381000"/>
          <a:ext cx="1210007" cy="16459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7620</xdr:colOff>
      <xdr:row>5</xdr:row>
      <xdr:rowOff>7620</xdr:rowOff>
    </xdr:to>
    <xdr:sp macro="" textlink="">
      <xdr:nvSpPr>
        <xdr:cNvPr id="2" name="Rectangle: Diagonal Corners Rounded 1">
          <a:extLst>
            <a:ext uri="{FF2B5EF4-FFF2-40B4-BE49-F238E27FC236}">
              <a16:creationId xmlns:a16="http://schemas.microsoft.com/office/drawing/2014/main" id="{16AE863D-981E-413F-8A3B-2BF801D3134C}"/>
            </a:ext>
          </a:extLst>
        </xdr:cNvPr>
        <xdr:cNvSpPr/>
      </xdr:nvSpPr>
      <xdr:spPr>
        <a:xfrm flipH="1">
          <a:off x="655320" y="822960"/>
          <a:ext cx="5227320" cy="1043940"/>
        </a:xfrm>
        <a:prstGeom prst="round2DiagRect">
          <a:avLst/>
        </a:prstGeom>
        <a:solidFill>
          <a:srgbClr val="7CB4C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Chaque individu, de la petite enfance à l’âge adulte, bénéficie d’un enseignement favorisant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le développement d’un rapport positif à la langue et à la culture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la construction et l’expression de son identité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le développement de compétences nécessaires à la participation citoyenne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l’ouverture à la francophonie d’ici ainsi qu’à la francophonie canadienne et internationale.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403860</xdr:colOff>
      <xdr:row>3</xdr:row>
      <xdr:rowOff>15241</xdr:rowOff>
    </xdr:from>
    <xdr:to>
      <xdr:col>7</xdr:col>
      <xdr:colOff>358759</xdr:colOff>
      <xdr:row>4</xdr:row>
      <xdr:rowOff>1432561</xdr:rowOff>
    </xdr:to>
    <xdr:pic>
      <xdr:nvPicPr>
        <xdr:cNvPr id="4" name="Picture 3">
          <a:extLst>
            <a:ext uri="{FF2B5EF4-FFF2-40B4-BE49-F238E27FC236}">
              <a16:creationId xmlns:a16="http://schemas.microsoft.com/office/drawing/2014/main" id="{FE05D023-F8FD-4791-B283-C462D3B9990D}"/>
            </a:ext>
          </a:extLst>
        </xdr:cNvPr>
        <xdr:cNvPicPr>
          <a:picLocks noChangeAspect="1"/>
        </xdr:cNvPicPr>
      </xdr:nvPicPr>
      <xdr:blipFill>
        <a:blip xmlns:r="http://schemas.openxmlformats.org/officeDocument/2006/relationships" r:embed="rId1" cstate="print">
          <a:grayscl/>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278880" y="640081"/>
          <a:ext cx="1516999" cy="16154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0</xdr:colOff>
      <xdr:row>4</xdr:row>
      <xdr:rowOff>1485900</xdr:rowOff>
    </xdr:to>
    <xdr:sp macro="" textlink="">
      <xdr:nvSpPr>
        <xdr:cNvPr id="2" name="Rectangle: Diagonal Corners Rounded 1">
          <a:extLst>
            <a:ext uri="{FF2B5EF4-FFF2-40B4-BE49-F238E27FC236}">
              <a16:creationId xmlns:a16="http://schemas.microsoft.com/office/drawing/2014/main" id="{7B01DE9C-6B0C-4F3E-BA5E-C60E2807A835}"/>
            </a:ext>
          </a:extLst>
        </xdr:cNvPr>
        <xdr:cNvSpPr/>
      </xdr:nvSpPr>
      <xdr:spPr>
        <a:xfrm flipH="1">
          <a:off x="655320" y="822960"/>
          <a:ext cx="5219700" cy="1485900"/>
        </a:xfrm>
        <a:prstGeom prst="round2DiagRect">
          <a:avLst/>
        </a:prstGeom>
        <a:solidFill>
          <a:srgbClr val="7CB4C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De la petite enfance à l’âge adulte, les individus bénéficient d’un espace culturel francophone, à l’école et dans la communauté, leur permettant de s’épanouir sur les plans identitaire, culturel, linguistique et citoyen.</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Les institutions d’éducation sont des foyers d’épanouissement culturel pour la communauté acadienne et francophone.</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Les apprenantes et les apprenants, les parents et la communauté contribuent individuellement et collectivement à l’essor de la culture acadienne et francophone.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365760</xdr:colOff>
      <xdr:row>2</xdr:row>
      <xdr:rowOff>122048</xdr:rowOff>
    </xdr:from>
    <xdr:to>
      <xdr:col>7</xdr:col>
      <xdr:colOff>373665</xdr:colOff>
      <xdr:row>4</xdr:row>
      <xdr:rowOff>1416919</xdr:rowOff>
    </xdr:to>
    <xdr:pic>
      <xdr:nvPicPr>
        <xdr:cNvPr id="4" name="Picture 3">
          <a:extLst>
            <a:ext uri="{FF2B5EF4-FFF2-40B4-BE49-F238E27FC236}">
              <a16:creationId xmlns:a16="http://schemas.microsoft.com/office/drawing/2014/main" id="{5A1D7D22-0642-425E-B45F-7C91CFA17002}"/>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artisticCutout/>
                  </a14:imgEffect>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rot="178931">
          <a:off x="6240780" y="495428"/>
          <a:ext cx="1570005" cy="17444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1554480</xdr:colOff>
      <xdr:row>5</xdr:row>
      <xdr:rowOff>15240</xdr:rowOff>
    </xdr:to>
    <xdr:sp macro="" textlink="">
      <xdr:nvSpPr>
        <xdr:cNvPr id="2" name="Rectangle: Diagonal Corners Rounded 1">
          <a:extLst>
            <a:ext uri="{FF2B5EF4-FFF2-40B4-BE49-F238E27FC236}">
              <a16:creationId xmlns:a16="http://schemas.microsoft.com/office/drawing/2014/main" id="{F484296B-788E-4B0D-BA4B-A6262FEBDEAF}"/>
            </a:ext>
          </a:extLst>
        </xdr:cNvPr>
        <xdr:cNvSpPr/>
      </xdr:nvSpPr>
      <xdr:spPr>
        <a:xfrm flipH="1">
          <a:off x="655320" y="822960"/>
          <a:ext cx="5212080" cy="640080"/>
        </a:xfrm>
        <a:prstGeom prst="round2DiagRect">
          <a:avLst/>
        </a:prstGeom>
        <a:solidFill>
          <a:srgbClr val="7CB4C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Tous les partenaires du système éducatif sont engagés collectivement quant à la construction identitaire de l’ensemble des membres de la communauté acadienne et francophone.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350520</xdr:colOff>
      <xdr:row>1</xdr:row>
      <xdr:rowOff>175260</xdr:rowOff>
    </xdr:from>
    <xdr:to>
      <xdr:col>7</xdr:col>
      <xdr:colOff>423714</xdr:colOff>
      <xdr:row>5</xdr:row>
      <xdr:rowOff>106680</xdr:rowOff>
    </xdr:to>
    <xdr:pic>
      <xdr:nvPicPr>
        <xdr:cNvPr id="4" name="Picture 3">
          <a:extLst>
            <a:ext uri="{FF2B5EF4-FFF2-40B4-BE49-F238E27FC236}">
              <a16:creationId xmlns:a16="http://schemas.microsoft.com/office/drawing/2014/main" id="{E905A9C0-B5E5-45E0-BD9F-C03FF0A1125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71" t="22346" r="11052" b="16760"/>
        <a:stretch/>
      </xdr:blipFill>
      <xdr:spPr>
        <a:xfrm>
          <a:off x="6225540" y="365760"/>
          <a:ext cx="1635294" cy="13106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4</xdr:row>
      <xdr:rowOff>1</xdr:rowOff>
    </xdr:from>
    <xdr:to>
      <xdr:col>5</xdr:col>
      <xdr:colOff>1554480</xdr:colOff>
      <xdr:row>4</xdr:row>
      <xdr:rowOff>1173480</xdr:rowOff>
    </xdr:to>
    <xdr:sp macro="" textlink="">
      <xdr:nvSpPr>
        <xdr:cNvPr id="4" name="Rectangle: Diagonal Corners Rounded 3">
          <a:extLst>
            <a:ext uri="{FF2B5EF4-FFF2-40B4-BE49-F238E27FC236}">
              <a16:creationId xmlns:a16="http://schemas.microsoft.com/office/drawing/2014/main" id="{21F83B6F-41C2-4519-8DE7-A64C93212ADA}"/>
            </a:ext>
          </a:extLst>
        </xdr:cNvPr>
        <xdr:cNvSpPr/>
      </xdr:nvSpPr>
      <xdr:spPr>
        <a:xfrm flipH="1">
          <a:off x="655320" y="822961"/>
          <a:ext cx="5212080" cy="1173479"/>
        </a:xfrm>
        <a:prstGeom prst="round2DiagRect">
          <a:avLst/>
        </a:prstGeom>
        <a:solidFill>
          <a:srgbClr val="D49F9D"/>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enfants de 0 à 8 ans et leurs parents bénéficient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d’un accès à des services de qualité en français, basés sur le développement global de l’enfant, qui satisfont à l’ensemble de leurs besoins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services efficaces et continus livrés à l’intérieur d’un réseau intégré, et ce, dès la périnatalité.</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342900</xdr:colOff>
      <xdr:row>3</xdr:row>
      <xdr:rowOff>60960</xdr:rowOff>
    </xdr:from>
    <xdr:to>
      <xdr:col>7</xdr:col>
      <xdr:colOff>441960</xdr:colOff>
      <xdr:row>4</xdr:row>
      <xdr:rowOff>1028246</xdr:rowOff>
    </xdr:to>
    <xdr:pic>
      <xdr:nvPicPr>
        <xdr:cNvPr id="3" name="Picture 2">
          <a:extLst>
            <a:ext uri="{FF2B5EF4-FFF2-40B4-BE49-F238E27FC236}">
              <a16:creationId xmlns:a16="http://schemas.microsoft.com/office/drawing/2014/main" id="{0979601E-34C9-44C8-A638-44DBEB78DFB4}"/>
            </a:ext>
          </a:extLst>
        </xdr:cNvPr>
        <xdr:cNvPicPr>
          <a:picLocks noChangeAspect="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rcRect/>
        <a:stretch/>
      </xdr:blipFill>
      <xdr:spPr>
        <a:xfrm>
          <a:off x="6217920" y="693420"/>
          <a:ext cx="1661160" cy="1165406"/>
        </a:xfrm>
        <a:prstGeom prst="rect">
          <a:avLst/>
        </a:prstGeom>
      </xdr:spPr>
    </xdr:pic>
    <xdr:clientData/>
  </xdr:twoCellAnchor>
</xdr:wsDr>
</file>

<file path=xl/theme/theme1.xml><?xml version="1.0" encoding="utf-8"?>
<a:theme xmlns:a="http://schemas.openxmlformats.org/drawingml/2006/main" name="Thème Office">
  <a:themeElements>
    <a:clrScheme name="Profil">
      <a:dk1>
        <a:sysClr val="windowText" lastClr="000000"/>
      </a:dk1>
      <a:lt1>
        <a:sysClr val="window" lastClr="FFFFFF"/>
      </a:lt1>
      <a:dk2>
        <a:srgbClr val="44546A"/>
      </a:dk2>
      <a:lt2>
        <a:srgbClr val="E7E6E6"/>
      </a:lt2>
      <a:accent1>
        <a:srgbClr val="CCBF9F"/>
      </a:accent1>
      <a:accent2>
        <a:srgbClr val="7CB4CF"/>
      </a:accent2>
      <a:accent3>
        <a:srgbClr val="D49F9D"/>
      </a:accent3>
      <a:accent4>
        <a:srgbClr val="8EBDB5"/>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profilduleadeurship.ca/ressource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E1D7B-DBBB-43C4-A7EA-F1E55D566865}">
  <sheetPr codeName="Feuil1"/>
  <dimension ref="A1:V54"/>
  <sheetViews>
    <sheetView tabSelected="1" zoomScale="80" zoomScaleNormal="80" workbookViewId="0"/>
  </sheetViews>
  <sheetFormatPr baseColWidth="10" defaultColWidth="11.5703125" defaultRowHeight="15" x14ac:dyDescent="0.25"/>
  <cols>
    <col min="1" max="1" width="3.28515625" style="1" customWidth="1"/>
    <col min="2" max="2" width="5.7109375" style="1" customWidth="1"/>
    <col min="3" max="11" width="11.5703125" style="1"/>
    <col min="12" max="12" width="10.42578125" style="1" customWidth="1"/>
    <col min="13" max="21" width="11.5703125" style="1"/>
    <col min="22" max="22" width="5.7109375" style="1" customWidth="1"/>
    <col min="23" max="16384" width="11.5703125" style="1"/>
  </cols>
  <sheetData>
    <row r="1" spans="1:22" ht="15.75" thickBot="1" x14ac:dyDescent="0.3">
      <c r="A1" s="79"/>
    </row>
    <row r="2" spans="1:22" ht="14.45" customHeight="1" x14ac:dyDescent="0.25">
      <c r="B2" s="54"/>
      <c r="C2" s="55"/>
      <c r="D2" s="55"/>
      <c r="E2" s="55"/>
      <c r="F2" s="55"/>
      <c r="G2" s="55"/>
      <c r="H2" s="55"/>
      <c r="I2" s="55"/>
      <c r="J2" s="55"/>
      <c r="K2" s="55"/>
      <c r="L2" s="55"/>
      <c r="M2" s="55"/>
      <c r="N2" s="55"/>
      <c r="O2" s="55"/>
      <c r="P2" s="55"/>
      <c r="Q2" s="55"/>
      <c r="R2" s="55"/>
      <c r="S2" s="55"/>
      <c r="T2" s="55"/>
      <c r="U2" s="55"/>
      <c r="V2" s="59"/>
    </row>
    <row r="3" spans="1:22" ht="14.45" customHeight="1" x14ac:dyDescent="0.25">
      <c r="B3" s="56"/>
      <c r="C3" s="203" t="s">
        <v>301</v>
      </c>
      <c r="D3" s="204"/>
      <c r="E3" s="204"/>
      <c r="F3" s="204"/>
      <c r="G3" s="204"/>
      <c r="H3" s="204"/>
      <c r="I3" s="204"/>
      <c r="J3" s="204"/>
      <c r="K3" s="204"/>
      <c r="L3" s="16"/>
      <c r="M3" s="16"/>
      <c r="N3" s="16"/>
      <c r="O3" s="16"/>
      <c r="P3" s="16"/>
      <c r="Q3" s="16"/>
      <c r="R3" s="16"/>
      <c r="S3" s="16"/>
      <c r="T3" s="16"/>
      <c r="U3" s="16"/>
      <c r="V3" s="60"/>
    </row>
    <row r="4" spans="1:22" ht="14.45" customHeight="1" x14ac:dyDescent="0.25">
      <c r="B4" s="56"/>
      <c r="C4" s="204"/>
      <c r="D4" s="204"/>
      <c r="E4" s="204"/>
      <c r="F4" s="204"/>
      <c r="G4" s="204"/>
      <c r="H4" s="204"/>
      <c r="I4" s="204"/>
      <c r="J4" s="204"/>
      <c r="K4" s="204"/>
      <c r="L4" s="16"/>
      <c r="M4" s="16"/>
      <c r="N4" s="16"/>
      <c r="O4" s="199" t="s">
        <v>290</v>
      </c>
      <c r="P4" s="200"/>
      <c r="Q4" s="200"/>
      <c r="R4" s="200"/>
      <c r="S4" s="200"/>
      <c r="T4" s="16"/>
      <c r="U4" s="16"/>
      <c r="V4" s="60"/>
    </row>
    <row r="5" spans="1:22" ht="15" customHeight="1" x14ac:dyDescent="0.25">
      <c r="B5" s="56"/>
      <c r="C5" s="204"/>
      <c r="D5" s="204"/>
      <c r="E5" s="204"/>
      <c r="F5" s="204"/>
      <c r="G5" s="204"/>
      <c r="H5" s="204"/>
      <c r="I5" s="204"/>
      <c r="J5" s="204"/>
      <c r="K5" s="204"/>
      <c r="L5" s="16"/>
      <c r="M5" s="16"/>
      <c r="N5" s="16"/>
      <c r="O5" s="200"/>
      <c r="P5" s="200"/>
      <c r="Q5" s="200"/>
      <c r="R5" s="200"/>
      <c r="S5" s="200"/>
      <c r="T5" s="16"/>
      <c r="U5" s="16"/>
      <c r="V5" s="60"/>
    </row>
    <row r="6" spans="1:22" ht="15" customHeight="1" x14ac:dyDescent="0.25">
      <c r="B6" s="56"/>
      <c r="C6" s="201" t="s">
        <v>302</v>
      </c>
      <c r="D6" s="201"/>
      <c r="E6" s="201"/>
      <c r="F6" s="201"/>
      <c r="G6" s="201"/>
      <c r="H6" s="201"/>
      <c r="I6" s="201"/>
      <c r="J6" s="201"/>
      <c r="K6" s="201"/>
      <c r="L6" s="16"/>
      <c r="M6" s="202" t="s">
        <v>305</v>
      </c>
      <c r="N6" s="202"/>
      <c r="O6" s="202"/>
      <c r="P6" s="202"/>
      <c r="Q6" s="202"/>
      <c r="R6" s="202"/>
      <c r="S6" s="202"/>
      <c r="T6" s="202"/>
      <c r="U6" s="202"/>
      <c r="V6" s="60"/>
    </row>
    <row r="7" spans="1:22" ht="15" customHeight="1" x14ac:dyDescent="0.25">
      <c r="B7" s="56"/>
      <c r="C7" s="201"/>
      <c r="D7" s="201"/>
      <c r="E7" s="201"/>
      <c r="F7" s="201"/>
      <c r="G7" s="201"/>
      <c r="H7" s="201"/>
      <c r="I7" s="201"/>
      <c r="J7" s="201"/>
      <c r="K7" s="201"/>
      <c r="L7" s="16"/>
      <c r="M7" s="202"/>
      <c r="N7" s="202"/>
      <c r="O7" s="202"/>
      <c r="P7" s="202"/>
      <c r="Q7" s="202"/>
      <c r="R7" s="202"/>
      <c r="S7" s="202"/>
      <c r="T7" s="202"/>
      <c r="U7" s="202"/>
      <c r="V7" s="60"/>
    </row>
    <row r="8" spans="1:22" ht="15" customHeight="1" x14ac:dyDescent="0.25">
      <c r="B8" s="56"/>
      <c r="C8" s="201"/>
      <c r="D8" s="201"/>
      <c r="E8" s="201"/>
      <c r="F8" s="201"/>
      <c r="G8" s="201"/>
      <c r="H8" s="201"/>
      <c r="I8" s="201"/>
      <c r="J8" s="201"/>
      <c r="K8" s="201"/>
      <c r="L8" s="16"/>
      <c r="M8" s="202"/>
      <c r="N8" s="202"/>
      <c r="O8" s="202"/>
      <c r="P8" s="202"/>
      <c r="Q8" s="202"/>
      <c r="R8" s="202"/>
      <c r="S8" s="202"/>
      <c r="T8" s="202"/>
      <c r="U8" s="202"/>
      <c r="V8" s="60"/>
    </row>
    <row r="9" spans="1:22" ht="15" customHeight="1" thickBot="1" x14ac:dyDescent="0.3">
      <c r="B9" s="56"/>
      <c r="C9" s="201"/>
      <c r="D9" s="201"/>
      <c r="E9" s="201"/>
      <c r="F9" s="201"/>
      <c r="G9" s="201"/>
      <c r="H9" s="201"/>
      <c r="I9" s="201"/>
      <c r="J9" s="201"/>
      <c r="K9" s="201"/>
      <c r="L9" s="16"/>
      <c r="M9" s="16"/>
      <c r="N9" s="16"/>
      <c r="O9" s="16"/>
      <c r="P9" s="16"/>
      <c r="Q9" s="16"/>
      <c r="R9" s="16"/>
      <c r="S9" s="16"/>
      <c r="T9" s="16"/>
      <c r="U9" s="16"/>
      <c r="V9" s="60"/>
    </row>
    <row r="10" spans="1:22" ht="15" customHeight="1" x14ac:dyDescent="0.25">
      <c r="B10" s="56"/>
      <c r="C10" s="16"/>
      <c r="D10" s="16"/>
      <c r="E10" s="16"/>
      <c r="F10" s="16"/>
      <c r="G10" s="16"/>
      <c r="H10" s="16"/>
      <c r="I10" s="16"/>
      <c r="J10" s="16"/>
      <c r="K10" s="16"/>
      <c r="L10" s="16"/>
      <c r="M10" s="217" t="s">
        <v>29</v>
      </c>
      <c r="N10" s="218"/>
      <c r="O10" s="218"/>
      <c r="P10" s="219"/>
      <c r="Q10" s="16"/>
      <c r="R10" s="223" t="s">
        <v>31</v>
      </c>
      <c r="S10" s="224"/>
      <c r="T10" s="224"/>
      <c r="U10" s="225"/>
      <c r="V10" s="60"/>
    </row>
    <row r="11" spans="1:22" ht="15" customHeight="1" thickBot="1" x14ac:dyDescent="0.3">
      <c r="B11" s="56"/>
      <c r="C11" s="16"/>
      <c r="D11" s="16"/>
      <c r="E11" s="199" t="s">
        <v>306</v>
      </c>
      <c r="F11" s="200"/>
      <c r="G11" s="200"/>
      <c r="H11" s="200"/>
      <c r="I11" s="200"/>
      <c r="J11" s="16"/>
      <c r="K11" s="16"/>
      <c r="L11" s="16"/>
      <c r="M11" s="220"/>
      <c r="N11" s="221"/>
      <c r="O11" s="221"/>
      <c r="P11" s="222"/>
      <c r="Q11" s="16"/>
      <c r="R11" s="226"/>
      <c r="S11" s="227"/>
      <c r="T11" s="227"/>
      <c r="U11" s="228"/>
      <c r="V11" s="60"/>
    </row>
    <row r="12" spans="1:22" ht="14.45" customHeight="1" thickBot="1" x14ac:dyDescent="0.3">
      <c r="B12" s="56"/>
      <c r="C12" s="16"/>
      <c r="D12" s="16"/>
      <c r="E12" s="200"/>
      <c r="F12" s="200"/>
      <c r="G12" s="200"/>
      <c r="H12" s="200"/>
      <c r="I12" s="200"/>
      <c r="J12" s="16"/>
      <c r="K12" s="16"/>
      <c r="L12" s="16"/>
      <c r="M12" s="17"/>
      <c r="N12" s="16"/>
      <c r="O12" s="17"/>
      <c r="P12" s="17"/>
      <c r="Q12" s="16"/>
      <c r="R12" s="15"/>
      <c r="S12" s="15"/>
      <c r="T12" s="15"/>
      <c r="U12" s="15"/>
      <c r="V12" s="60"/>
    </row>
    <row r="13" spans="1:22" ht="14.45" customHeight="1" x14ac:dyDescent="0.25">
      <c r="B13" s="56"/>
      <c r="C13" s="201" t="s">
        <v>296</v>
      </c>
      <c r="D13" s="201"/>
      <c r="E13" s="201"/>
      <c r="F13" s="201"/>
      <c r="G13" s="201"/>
      <c r="H13" s="201"/>
      <c r="I13" s="201"/>
      <c r="J13" s="201"/>
      <c r="K13" s="201"/>
      <c r="L13" s="16"/>
      <c r="M13" s="205" t="s">
        <v>17</v>
      </c>
      <c r="N13" s="206"/>
      <c r="O13" s="206"/>
      <c r="P13" s="207"/>
      <c r="Q13" s="16"/>
      <c r="R13" s="178" t="s">
        <v>35</v>
      </c>
      <c r="S13" s="179"/>
      <c r="T13" s="179"/>
      <c r="U13" s="180"/>
      <c r="V13" s="60"/>
    </row>
    <row r="14" spans="1:22" x14ac:dyDescent="0.25">
      <c r="B14" s="56"/>
      <c r="C14" s="201"/>
      <c r="D14" s="201"/>
      <c r="E14" s="201"/>
      <c r="F14" s="201"/>
      <c r="G14" s="201"/>
      <c r="H14" s="201"/>
      <c r="I14" s="201"/>
      <c r="J14" s="201"/>
      <c r="K14" s="201"/>
      <c r="L14" s="16"/>
      <c r="M14" s="208"/>
      <c r="N14" s="209"/>
      <c r="O14" s="209"/>
      <c r="P14" s="210"/>
      <c r="Q14" s="16"/>
      <c r="R14" s="229"/>
      <c r="S14" s="230"/>
      <c r="T14" s="230"/>
      <c r="U14" s="231"/>
      <c r="V14" s="60"/>
    </row>
    <row r="15" spans="1:22" ht="14.45" customHeight="1" thickBot="1" x14ac:dyDescent="0.3">
      <c r="B15" s="56"/>
      <c r="C15" s="201"/>
      <c r="D15" s="201"/>
      <c r="E15" s="201"/>
      <c r="F15" s="201"/>
      <c r="G15" s="201"/>
      <c r="H15" s="201"/>
      <c r="I15" s="201"/>
      <c r="J15" s="201"/>
      <c r="K15" s="201"/>
      <c r="L15" s="16"/>
      <c r="M15" s="211"/>
      <c r="N15" s="212"/>
      <c r="O15" s="212"/>
      <c r="P15" s="213"/>
      <c r="Q15" s="16"/>
      <c r="R15" s="184"/>
      <c r="S15" s="185"/>
      <c r="T15" s="185"/>
      <c r="U15" s="186"/>
      <c r="V15" s="60"/>
    </row>
    <row r="16" spans="1:22" ht="14.45" customHeight="1" thickBot="1" x14ac:dyDescent="0.3">
      <c r="B16" s="56"/>
      <c r="C16" s="201"/>
      <c r="D16" s="201"/>
      <c r="E16" s="201"/>
      <c r="F16" s="201"/>
      <c r="G16" s="201"/>
      <c r="H16" s="201"/>
      <c r="I16" s="201"/>
      <c r="J16" s="201"/>
      <c r="K16" s="201"/>
      <c r="L16" s="16"/>
      <c r="M16" s="18"/>
      <c r="N16" s="18"/>
      <c r="O16" s="18"/>
      <c r="P16" s="18"/>
      <c r="Q16" s="16"/>
      <c r="R16" s="18"/>
      <c r="S16" s="18"/>
      <c r="T16" s="18"/>
      <c r="U16" s="18"/>
      <c r="V16" s="60"/>
    </row>
    <row r="17" spans="2:22" ht="15" customHeight="1" x14ac:dyDescent="0.25">
      <c r="B17" s="56"/>
      <c r="C17" s="201"/>
      <c r="D17" s="201"/>
      <c r="E17" s="201"/>
      <c r="F17" s="201"/>
      <c r="G17" s="201"/>
      <c r="H17" s="201"/>
      <c r="I17" s="201"/>
      <c r="J17" s="201"/>
      <c r="K17" s="201"/>
      <c r="L17" s="16"/>
      <c r="M17" s="205" t="s">
        <v>18</v>
      </c>
      <c r="N17" s="206"/>
      <c r="O17" s="206"/>
      <c r="P17" s="207"/>
      <c r="Q17" s="16"/>
      <c r="R17" s="178" t="s">
        <v>36</v>
      </c>
      <c r="S17" s="179"/>
      <c r="T17" s="179"/>
      <c r="U17" s="180"/>
      <c r="V17" s="60"/>
    </row>
    <row r="18" spans="2:22" ht="15" customHeight="1" thickBot="1" x14ac:dyDescent="0.3">
      <c r="B18" s="56"/>
      <c r="C18" s="16"/>
      <c r="D18" s="16"/>
      <c r="E18" s="129"/>
      <c r="F18" s="129"/>
      <c r="G18" s="129"/>
      <c r="H18" s="129"/>
      <c r="I18" s="129"/>
      <c r="J18" s="16"/>
      <c r="K18" s="16"/>
      <c r="L18" s="16"/>
      <c r="M18" s="208"/>
      <c r="N18" s="209"/>
      <c r="O18" s="209"/>
      <c r="P18" s="210"/>
      <c r="Q18" s="16"/>
      <c r="R18" s="214"/>
      <c r="S18" s="215"/>
      <c r="T18" s="215"/>
      <c r="U18" s="216"/>
      <c r="V18" s="60"/>
    </row>
    <row r="19" spans="2:22" ht="13.5" customHeight="1" thickBot="1" x14ac:dyDescent="0.3">
      <c r="B19" s="56"/>
      <c r="C19" s="232" t="s">
        <v>307</v>
      </c>
      <c r="D19" s="233"/>
      <c r="E19" s="233"/>
      <c r="F19" s="234"/>
      <c r="G19" s="16"/>
      <c r="H19" s="169" t="s">
        <v>308</v>
      </c>
      <c r="I19" s="170"/>
      <c r="J19" s="170"/>
      <c r="K19" s="171"/>
      <c r="L19" s="16"/>
      <c r="M19" s="211"/>
      <c r="N19" s="212"/>
      <c r="O19" s="212"/>
      <c r="P19" s="213"/>
      <c r="Q19" s="16"/>
      <c r="R19" s="184"/>
      <c r="S19" s="185"/>
      <c r="T19" s="185"/>
      <c r="U19" s="186"/>
      <c r="V19" s="60"/>
    </row>
    <row r="20" spans="2:22" ht="14.45" customHeight="1" thickBot="1" x14ac:dyDescent="0.3">
      <c r="B20" s="56"/>
      <c r="C20" s="235"/>
      <c r="D20" s="236"/>
      <c r="E20" s="236"/>
      <c r="F20" s="237"/>
      <c r="G20" s="16"/>
      <c r="H20" s="172"/>
      <c r="I20" s="173"/>
      <c r="J20" s="173"/>
      <c r="K20" s="174"/>
      <c r="L20" s="16"/>
      <c r="M20" s="18"/>
      <c r="N20" s="18"/>
      <c r="O20" s="18"/>
      <c r="P20" s="18"/>
      <c r="Q20" s="16"/>
      <c r="R20" s="18"/>
      <c r="S20" s="18"/>
      <c r="T20" s="18"/>
      <c r="U20" s="18"/>
      <c r="V20" s="60"/>
    </row>
    <row r="21" spans="2:22" ht="15" customHeight="1" thickBot="1" x14ac:dyDescent="0.3">
      <c r="B21" s="56"/>
      <c r="C21" s="238"/>
      <c r="D21" s="239"/>
      <c r="E21" s="239"/>
      <c r="F21" s="240"/>
      <c r="G21" s="16"/>
      <c r="H21" s="175"/>
      <c r="I21" s="176"/>
      <c r="J21" s="176"/>
      <c r="K21" s="177"/>
      <c r="L21" s="16"/>
      <c r="M21" s="205" t="s">
        <v>19</v>
      </c>
      <c r="N21" s="206"/>
      <c r="O21" s="206"/>
      <c r="P21" s="207"/>
      <c r="Q21" s="16"/>
      <c r="R21" s="178" t="s">
        <v>37</v>
      </c>
      <c r="S21" s="179"/>
      <c r="T21" s="179"/>
      <c r="U21" s="180"/>
      <c r="V21" s="60"/>
    </row>
    <row r="22" spans="2:22" ht="15.75" customHeight="1" x14ac:dyDescent="0.25">
      <c r="B22" s="56"/>
      <c r="C22" s="16"/>
      <c r="D22" s="16"/>
      <c r="E22" s="16"/>
      <c r="F22" s="16"/>
      <c r="G22" s="16"/>
      <c r="H22" s="16"/>
      <c r="I22" s="16"/>
      <c r="J22" s="16"/>
      <c r="K22" s="16"/>
      <c r="L22" s="16"/>
      <c r="M22" s="208"/>
      <c r="N22" s="209"/>
      <c r="O22" s="209"/>
      <c r="P22" s="210"/>
      <c r="Q22" s="16"/>
      <c r="R22" s="214"/>
      <c r="S22" s="215"/>
      <c r="T22" s="215"/>
      <c r="U22" s="216"/>
      <c r="V22" s="60"/>
    </row>
    <row r="23" spans="2:22" ht="15" customHeight="1" thickBot="1" x14ac:dyDescent="0.3">
      <c r="B23" s="56"/>
      <c r="C23" s="199" t="s">
        <v>264</v>
      </c>
      <c r="D23" s="200"/>
      <c r="E23" s="200"/>
      <c r="F23" s="200"/>
      <c r="G23" s="16"/>
      <c r="H23" s="199" t="s">
        <v>293</v>
      </c>
      <c r="I23" s="200"/>
      <c r="J23" s="200"/>
      <c r="K23" s="200"/>
      <c r="L23" s="16"/>
      <c r="M23" s="211"/>
      <c r="N23" s="212"/>
      <c r="O23" s="212"/>
      <c r="P23" s="213"/>
      <c r="Q23" s="16"/>
      <c r="R23" s="184"/>
      <c r="S23" s="185"/>
      <c r="T23" s="185"/>
      <c r="U23" s="186"/>
      <c r="V23" s="60"/>
    </row>
    <row r="24" spans="2:22" ht="14.45" customHeight="1" thickBot="1" x14ac:dyDescent="0.3">
      <c r="B24" s="56"/>
      <c r="C24" s="200"/>
      <c r="D24" s="200"/>
      <c r="E24" s="200"/>
      <c r="F24" s="200"/>
      <c r="G24" s="16"/>
      <c r="H24" s="200"/>
      <c r="I24" s="200"/>
      <c r="J24" s="200"/>
      <c r="K24" s="200"/>
      <c r="L24" s="16"/>
      <c r="M24" s="18"/>
      <c r="N24" s="18"/>
      <c r="O24" s="18"/>
      <c r="P24" s="18"/>
      <c r="Q24" s="16"/>
      <c r="R24" s="18"/>
      <c r="S24" s="18"/>
      <c r="T24" s="18"/>
      <c r="U24" s="18"/>
      <c r="V24" s="60"/>
    </row>
    <row r="25" spans="2:22" ht="14.45" customHeight="1" x14ac:dyDescent="0.25">
      <c r="B25" s="56"/>
      <c r="C25" s="150" t="s">
        <v>303</v>
      </c>
      <c r="D25" s="150"/>
      <c r="E25" s="150"/>
      <c r="F25" s="150"/>
      <c r="G25" s="130"/>
      <c r="H25" s="150" t="s">
        <v>304</v>
      </c>
      <c r="I25" s="150"/>
      <c r="J25" s="150"/>
      <c r="K25" s="150"/>
      <c r="L25" s="16"/>
      <c r="M25" s="205" t="s">
        <v>20</v>
      </c>
      <c r="N25" s="206"/>
      <c r="O25" s="206"/>
      <c r="P25" s="207"/>
      <c r="Q25" s="16"/>
      <c r="R25" s="178" t="s">
        <v>28</v>
      </c>
      <c r="S25" s="179"/>
      <c r="T25" s="179"/>
      <c r="U25" s="180"/>
      <c r="V25" s="60"/>
    </row>
    <row r="26" spans="2:22" x14ac:dyDescent="0.25">
      <c r="B26" s="56"/>
      <c r="C26" s="150"/>
      <c r="D26" s="150"/>
      <c r="E26" s="150"/>
      <c r="F26" s="150"/>
      <c r="G26" s="16"/>
      <c r="H26" s="150"/>
      <c r="I26" s="150"/>
      <c r="J26" s="150"/>
      <c r="K26" s="150"/>
      <c r="L26" s="16"/>
      <c r="M26" s="208"/>
      <c r="N26" s="209"/>
      <c r="O26" s="209"/>
      <c r="P26" s="210"/>
      <c r="Q26" s="16"/>
      <c r="R26" s="181"/>
      <c r="S26" s="182"/>
      <c r="T26" s="182"/>
      <c r="U26" s="183"/>
      <c r="V26" s="60"/>
    </row>
    <row r="27" spans="2:22" ht="15.75" thickBot="1" x14ac:dyDescent="0.3">
      <c r="B27" s="56"/>
      <c r="C27" s="150"/>
      <c r="D27" s="150"/>
      <c r="E27" s="150"/>
      <c r="F27" s="150"/>
      <c r="G27" s="16"/>
      <c r="H27" s="150"/>
      <c r="I27" s="150"/>
      <c r="J27" s="150"/>
      <c r="K27" s="150"/>
      <c r="L27" s="16"/>
      <c r="M27" s="211"/>
      <c r="N27" s="212"/>
      <c r="O27" s="212"/>
      <c r="P27" s="213"/>
      <c r="Q27" s="16"/>
      <c r="R27" s="184"/>
      <c r="S27" s="185"/>
      <c r="T27" s="185"/>
      <c r="U27" s="186"/>
      <c r="V27" s="60"/>
    </row>
    <row r="28" spans="2:22" x14ac:dyDescent="0.25">
      <c r="B28" s="56"/>
      <c r="C28" s="150"/>
      <c r="D28" s="150"/>
      <c r="E28" s="150"/>
      <c r="F28" s="150"/>
      <c r="G28" s="16"/>
      <c r="H28" s="150"/>
      <c r="I28" s="150"/>
      <c r="J28" s="150"/>
      <c r="K28" s="150"/>
      <c r="L28" s="16"/>
      <c r="M28" s="16"/>
      <c r="N28" s="16"/>
      <c r="O28" s="16"/>
      <c r="P28" s="16"/>
      <c r="Q28" s="16"/>
      <c r="R28" s="16"/>
      <c r="S28" s="16"/>
      <c r="T28" s="16"/>
      <c r="U28" s="16"/>
      <c r="V28" s="60"/>
    </row>
    <row r="29" spans="2:22" ht="14.45" customHeight="1" thickBot="1" x14ac:dyDescent="0.3">
      <c r="B29" s="56"/>
      <c r="C29" s="16"/>
      <c r="D29" s="16"/>
      <c r="E29" s="16"/>
      <c r="F29" s="16"/>
      <c r="G29" s="16"/>
      <c r="H29" s="16"/>
      <c r="I29" s="16"/>
      <c r="J29" s="16"/>
      <c r="K29" s="16"/>
      <c r="L29" s="16"/>
      <c r="M29" s="16"/>
      <c r="N29" s="16"/>
      <c r="O29" s="16"/>
      <c r="P29" s="16"/>
      <c r="Q29" s="16"/>
      <c r="R29" s="16"/>
      <c r="S29" s="16"/>
      <c r="T29" s="16"/>
      <c r="U29" s="16"/>
      <c r="V29" s="60"/>
    </row>
    <row r="30" spans="2:22" ht="15" customHeight="1" x14ac:dyDescent="0.25">
      <c r="B30" s="56"/>
      <c r="C30" s="169" t="s">
        <v>309</v>
      </c>
      <c r="D30" s="170"/>
      <c r="E30" s="170"/>
      <c r="F30" s="171"/>
      <c r="G30" s="16"/>
      <c r="H30" s="169" t="s">
        <v>271</v>
      </c>
      <c r="I30" s="170"/>
      <c r="J30" s="170"/>
      <c r="K30" s="171"/>
      <c r="L30" s="16"/>
      <c r="M30" s="187" t="s">
        <v>30</v>
      </c>
      <c r="N30" s="188"/>
      <c r="O30" s="188"/>
      <c r="P30" s="189"/>
      <c r="Q30" s="16"/>
      <c r="R30" s="193" t="s">
        <v>250</v>
      </c>
      <c r="S30" s="194"/>
      <c r="T30" s="194"/>
      <c r="U30" s="195"/>
      <c r="V30" s="60"/>
    </row>
    <row r="31" spans="2:22" ht="15.75" thickBot="1" x14ac:dyDescent="0.3">
      <c r="B31" s="56"/>
      <c r="C31" s="172"/>
      <c r="D31" s="173"/>
      <c r="E31" s="173"/>
      <c r="F31" s="174"/>
      <c r="G31" s="16"/>
      <c r="H31" s="172"/>
      <c r="I31" s="173"/>
      <c r="J31" s="173"/>
      <c r="K31" s="174"/>
      <c r="L31" s="16"/>
      <c r="M31" s="190"/>
      <c r="N31" s="191"/>
      <c r="O31" s="191"/>
      <c r="P31" s="192"/>
      <c r="Q31" s="16"/>
      <c r="R31" s="196"/>
      <c r="S31" s="197"/>
      <c r="T31" s="197"/>
      <c r="U31" s="198"/>
      <c r="V31" s="60"/>
    </row>
    <row r="32" spans="2:22" ht="15" customHeight="1" thickBot="1" x14ac:dyDescent="0.3">
      <c r="B32" s="56"/>
      <c r="C32" s="175"/>
      <c r="D32" s="176"/>
      <c r="E32" s="176"/>
      <c r="F32" s="177"/>
      <c r="G32" s="16"/>
      <c r="H32" s="175"/>
      <c r="I32" s="176"/>
      <c r="J32" s="176"/>
      <c r="K32" s="177"/>
      <c r="L32" s="16"/>
      <c r="M32" s="17"/>
      <c r="N32" s="16"/>
      <c r="O32" s="17"/>
      <c r="P32" s="17"/>
      <c r="Q32" s="16"/>
      <c r="R32" s="17"/>
      <c r="S32" s="16"/>
      <c r="T32" s="17"/>
      <c r="U32" s="17"/>
      <c r="V32" s="60"/>
    </row>
    <row r="33" spans="2:22" ht="14.45" customHeight="1" x14ac:dyDescent="0.25">
      <c r="B33" s="56"/>
      <c r="C33" s="16"/>
      <c r="D33" s="16"/>
      <c r="E33" s="16"/>
      <c r="F33" s="16"/>
      <c r="G33" s="16"/>
      <c r="H33" s="16"/>
      <c r="I33" s="16"/>
      <c r="J33" s="16"/>
      <c r="K33" s="16"/>
      <c r="L33" s="16"/>
      <c r="M33" s="160" t="s">
        <v>26</v>
      </c>
      <c r="N33" s="161"/>
      <c r="O33" s="161"/>
      <c r="P33" s="162"/>
      <c r="Q33" s="16"/>
      <c r="R33" s="151" t="s">
        <v>32</v>
      </c>
      <c r="S33" s="152"/>
      <c r="T33" s="152"/>
      <c r="U33" s="153"/>
      <c r="V33" s="60"/>
    </row>
    <row r="34" spans="2:22" ht="15" customHeight="1" thickBot="1" x14ac:dyDescent="0.3">
      <c r="B34" s="56"/>
      <c r="C34" s="16"/>
      <c r="D34" s="16"/>
      <c r="E34" s="16"/>
      <c r="F34" s="16"/>
      <c r="G34" s="16"/>
      <c r="H34" s="16"/>
      <c r="I34" s="16"/>
      <c r="J34" s="16"/>
      <c r="K34" s="16"/>
      <c r="L34" s="16"/>
      <c r="M34" s="163"/>
      <c r="N34" s="164"/>
      <c r="O34" s="164"/>
      <c r="P34" s="165"/>
      <c r="Q34" s="16"/>
      <c r="R34" s="154"/>
      <c r="S34" s="155"/>
      <c r="T34" s="155"/>
      <c r="U34" s="156"/>
      <c r="V34" s="60"/>
    </row>
    <row r="35" spans="2:22" ht="15.75" thickBot="1" x14ac:dyDescent="0.3">
      <c r="B35" s="56"/>
      <c r="C35" s="141" t="s">
        <v>313</v>
      </c>
      <c r="D35" s="142"/>
      <c r="E35" s="142"/>
      <c r="F35" s="142"/>
      <c r="G35" s="142"/>
      <c r="H35" s="142"/>
      <c r="I35" s="142"/>
      <c r="J35" s="142"/>
      <c r="K35" s="143"/>
      <c r="L35" s="16"/>
      <c r="M35" s="166"/>
      <c r="N35" s="167"/>
      <c r="O35" s="167"/>
      <c r="P35" s="168"/>
      <c r="Q35" s="16"/>
      <c r="R35" s="157"/>
      <c r="S35" s="158"/>
      <c r="T35" s="158"/>
      <c r="U35" s="159"/>
      <c r="V35" s="60"/>
    </row>
    <row r="36" spans="2:22" ht="14.45" customHeight="1" thickBot="1" x14ac:dyDescent="0.3">
      <c r="B36" s="56"/>
      <c r="C36" s="144"/>
      <c r="D36" s="145"/>
      <c r="E36" s="145"/>
      <c r="F36" s="145"/>
      <c r="G36" s="145"/>
      <c r="H36" s="145"/>
      <c r="I36" s="145"/>
      <c r="J36" s="145"/>
      <c r="K36" s="146"/>
      <c r="L36" s="16"/>
      <c r="M36" s="18"/>
      <c r="N36" s="18"/>
      <c r="O36" s="18"/>
      <c r="P36" s="18"/>
      <c r="Q36" s="16"/>
      <c r="R36" s="18"/>
      <c r="S36" s="18"/>
      <c r="T36" s="18"/>
      <c r="U36" s="18"/>
      <c r="V36" s="60"/>
    </row>
    <row r="37" spans="2:22" ht="14.45" customHeight="1" x14ac:dyDescent="0.25">
      <c r="B37" s="56"/>
      <c r="C37" s="144"/>
      <c r="D37" s="145"/>
      <c r="E37" s="145"/>
      <c r="F37" s="145"/>
      <c r="G37" s="145"/>
      <c r="H37" s="145"/>
      <c r="I37" s="145"/>
      <c r="J37" s="145"/>
      <c r="K37" s="146"/>
      <c r="L37" s="16"/>
      <c r="M37" s="160" t="s">
        <v>27</v>
      </c>
      <c r="N37" s="161"/>
      <c r="O37" s="161"/>
      <c r="P37" s="162"/>
      <c r="Q37" s="16"/>
      <c r="R37" s="151" t="s">
        <v>33</v>
      </c>
      <c r="S37" s="152"/>
      <c r="T37" s="152"/>
      <c r="U37" s="153"/>
      <c r="V37" s="60"/>
    </row>
    <row r="38" spans="2:22" x14ac:dyDescent="0.25">
      <c r="B38" s="56"/>
      <c r="C38" s="144"/>
      <c r="D38" s="145"/>
      <c r="E38" s="145"/>
      <c r="F38" s="145"/>
      <c r="G38" s="145"/>
      <c r="H38" s="145"/>
      <c r="I38" s="145"/>
      <c r="J38" s="145"/>
      <c r="K38" s="146"/>
      <c r="L38" s="16"/>
      <c r="M38" s="163"/>
      <c r="N38" s="164"/>
      <c r="O38" s="164"/>
      <c r="P38" s="165"/>
      <c r="Q38" s="16"/>
      <c r="R38" s="154"/>
      <c r="S38" s="155"/>
      <c r="T38" s="155"/>
      <c r="U38" s="156"/>
      <c r="V38" s="60"/>
    </row>
    <row r="39" spans="2:22" ht="15.75" thickBot="1" x14ac:dyDescent="0.3">
      <c r="B39" s="56"/>
      <c r="C39" s="144"/>
      <c r="D39" s="145"/>
      <c r="E39" s="145"/>
      <c r="F39" s="145"/>
      <c r="G39" s="145"/>
      <c r="H39" s="145"/>
      <c r="I39" s="145"/>
      <c r="J39" s="145"/>
      <c r="K39" s="146"/>
      <c r="L39" s="16"/>
      <c r="M39" s="166"/>
      <c r="N39" s="167"/>
      <c r="O39" s="167"/>
      <c r="P39" s="168"/>
      <c r="Q39" s="16"/>
      <c r="R39" s="157"/>
      <c r="S39" s="158"/>
      <c r="T39" s="158"/>
      <c r="U39" s="159"/>
      <c r="V39" s="60"/>
    </row>
    <row r="40" spans="2:22" ht="14.45" customHeight="1" thickBot="1" x14ac:dyDescent="0.3">
      <c r="B40" s="56"/>
      <c r="C40" s="144"/>
      <c r="D40" s="145"/>
      <c r="E40" s="145"/>
      <c r="F40" s="145"/>
      <c r="G40" s="145"/>
      <c r="H40" s="145"/>
      <c r="I40" s="145"/>
      <c r="J40" s="145"/>
      <c r="K40" s="146"/>
      <c r="L40" s="16"/>
      <c r="M40" s="18"/>
      <c r="N40" s="18"/>
      <c r="O40" s="18"/>
      <c r="P40" s="18"/>
      <c r="Q40" s="16"/>
      <c r="R40" s="18"/>
      <c r="S40" s="18"/>
      <c r="T40" s="18"/>
      <c r="U40" s="18"/>
      <c r="V40" s="60"/>
    </row>
    <row r="41" spans="2:22" ht="15" customHeight="1" x14ac:dyDescent="0.25">
      <c r="B41" s="56"/>
      <c r="C41" s="144"/>
      <c r="D41" s="145"/>
      <c r="E41" s="145"/>
      <c r="F41" s="145"/>
      <c r="G41" s="145"/>
      <c r="H41" s="145"/>
      <c r="I41" s="145"/>
      <c r="J41" s="145"/>
      <c r="K41" s="146"/>
      <c r="L41" s="16"/>
      <c r="M41" s="160" t="s">
        <v>28</v>
      </c>
      <c r="N41" s="161"/>
      <c r="O41" s="161"/>
      <c r="P41" s="162"/>
      <c r="Q41" s="16"/>
      <c r="R41" s="151" t="s">
        <v>34</v>
      </c>
      <c r="S41" s="152"/>
      <c r="T41" s="152"/>
      <c r="U41" s="153"/>
      <c r="V41" s="60"/>
    </row>
    <row r="42" spans="2:22" ht="15.75" customHeight="1" x14ac:dyDescent="0.25">
      <c r="B42" s="56"/>
      <c r="C42" s="144"/>
      <c r="D42" s="145"/>
      <c r="E42" s="145"/>
      <c r="F42" s="145"/>
      <c r="G42" s="145"/>
      <c r="H42" s="145"/>
      <c r="I42" s="145"/>
      <c r="J42" s="145"/>
      <c r="K42" s="146"/>
      <c r="L42" s="16"/>
      <c r="M42" s="163"/>
      <c r="N42" s="164"/>
      <c r="O42" s="164"/>
      <c r="P42" s="165"/>
      <c r="Q42" s="16"/>
      <c r="R42" s="154"/>
      <c r="S42" s="155"/>
      <c r="T42" s="155"/>
      <c r="U42" s="156"/>
      <c r="V42" s="60"/>
    </row>
    <row r="43" spans="2:22" ht="15.75" thickBot="1" x14ac:dyDescent="0.3">
      <c r="B43" s="56"/>
      <c r="C43" s="144"/>
      <c r="D43" s="145"/>
      <c r="E43" s="145"/>
      <c r="F43" s="145"/>
      <c r="G43" s="145"/>
      <c r="H43" s="145"/>
      <c r="I43" s="145"/>
      <c r="J43" s="145"/>
      <c r="K43" s="146"/>
      <c r="L43" s="16"/>
      <c r="M43" s="166"/>
      <c r="N43" s="167"/>
      <c r="O43" s="167"/>
      <c r="P43" s="168"/>
      <c r="Q43" s="16"/>
      <c r="R43" s="157"/>
      <c r="S43" s="158"/>
      <c r="T43" s="158"/>
      <c r="U43" s="159"/>
      <c r="V43" s="60"/>
    </row>
    <row r="44" spans="2:22" x14ac:dyDescent="0.25">
      <c r="B44" s="56"/>
      <c r="C44" s="144"/>
      <c r="D44" s="145"/>
      <c r="E44" s="145"/>
      <c r="F44" s="145"/>
      <c r="G44" s="145"/>
      <c r="H44" s="145"/>
      <c r="I44" s="145"/>
      <c r="J44" s="145"/>
      <c r="K44" s="146"/>
      <c r="L44" s="16"/>
      <c r="M44" s="16"/>
      <c r="N44" s="16"/>
      <c r="O44" s="16"/>
      <c r="P44" s="16"/>
      <c r="Q44" s="16"/>
      <c r="R44" s="16"/>
      <c r="S44" s="16"/>
      <c r="T44" s="16"/>
      <c r="U44" s="16"/>
      <c r="V44" s="60"/>
    </row>
    <row r="45" spans="2:22" ht="26.25" customHeight="1" thickBot="1" x14ac:dyDescent="0.3">
      <c r="B45" s="56"/>
      <c r="C45" s="147"/>
      <c r="D45" s="148"/>
      <c r="E45" s="148"/>
      <c r="F45" s="148"/>
      <c r="G45" s="148"/>
      <c r="H45" s="148"/>
      <c r="I45" s="148"/>
      <c r="J45" s="148"/>
      <c r="K45" s="149"/>
      <c r="L45" s="16"/>
      <c r="M45" s="140" t="s">
        <v>251</v>
      </c>
      <c r="N45" s="140"/>
      <c r="O45" s="140"/>
      <c r="P45" s="140"/>
      <c r="Q45" s="140"/>
      <c r="R45" s="140"/>
      <c r="S45" s="140"/>
      <c r="T45" s="140"/>
      <c r="U45" s="140"/>
      <c r="V45" s="60"/>
    </row>
    <row r="46" spans="2:22" x14ac:dyDescent="0.25">
      <c r="B46" s="56"/>
      <c r="C46" s="16"/>
      <c r="D46" s="16"/>
      <c r="E46" s="16"/>
      <c r="F46" s="16"/>
      <c r="G46" s="16"/>
      <c r="H46" s="16"/>
      <c r="I46" s="16"/>
      <c r="J46" s="16"/>
      <c r="K46" s="16"/>
      <c r="L46" s="16"/>
      <c r="M46" s="140"/>
      <c r="N46" s="140"/>
      <c r="O46" s="140"/>
      <c r="P46" s="140"/>
      <c r="Q46" s="140"/>
      <c r="R46" s="140"/>
      <c r="S46" s="140"/>
      <c r="T46" s="140"/>
      <c r="U46" s="140"/>
      <c r="V46" s="60"/>
    </row>
    <row r="47" spans="2:22" ht="15.75" thickBot="1" x14ac:dyDescent="0.3">
      <c r="B47" s="57"/>
      <c r="C47" s="58"/>
      <c r="D47" s="58"/>
      <c r="E47" s="58"/>
      <c r="F47" s="58"/>
      <c r="G47" s="58"/>
      <c r="H47" s="58"/>
      <c r="I47" s="58"/>
      <c r="J47" s="58"/>
      <c r="K47" s="58"/>
      <c r="L47" s="58"/>
      <c r="M47" s="58"/>
      <c r="N47" s="58"/>
      <c r="O47" s="58"/>
      <c r="P47" s="58"/>
      <c r="Q47" s="58"/>
      <c r="R47" s="58"/>
      <c r="S47" s="58"/>
      <c r="T47" s="58"/>
      <c r="U47" s="58"/>
      <c r="V47" s="62"/>
    </row>
    <row r="50" s="1" customFormat="1" x14ac:dyDescent="0.25"/>
    <row r="54" s="1" customFormat="1" x14ac:dyDescent="0.25"/>
  </sheetData>
  <sheetProtection algorithmName="SHA-512" hashValue="DsND6gfVk1L5uNYfKYwVCwGpVKNRwL9FW0DRcIY/2iYhGXsERbs+H+t30JQfvDzug5hjPDZxZd4arLPWs98Plg==" saltValue="dblmbYlJkyoQgiMUgoycOQ==" spinCount="100000" sheet="1" objects="1" scenarios="1" selectLockedCells="1"/>
  <mergeCells count="34">
    <mergeCell ref="H23:K24"/>
    <mergeCell ref="M21:P23"/>
    <mergeCell ref="O4:S5"/>
    <mergeCell ref="C6:K9"/>
    <mergeCell ref="M6:U8"/>
    <mergeCell ref="C13:K17"/>
    <mergeCell ref="C3:K5"/>
    <mergeCell ref="M17:P19"/>
    <mergeCell ref="R17:U19"/>
    <mergeCell ref="M10:P11"/>
    <mergeCell ref="R10:U11"/>
    <mergeCell ref="M13:P15"/>
    <mergeCell ref="R13:U15"/>
    <mergeCell ref="E11:I12"/>
    <mergeCell ref="C19:F21"/>
    <mergeCell ref="H19:K21"/>
    <mergeCell ref="R21:U23"/>
    <mergeCell ref="C23:F24"/>
    <mergeCell ref="M45:U46"/>
    <mergeCell ref="C35:K45"/>
    <mergeCell ref="C25:F28"/>
    <mergeCell ref="H25:K28"/>
    <mergeCell ref="R33:U35"/>
    <mergeCell ref="M37:P39"/>
    <mergeCell ref="R37:U39"/>
    <mergeCell ref="M41:P43"/>
    <mergeCell ref="R41:U43"/>
    <mergeCell ref="C30:F32"/>
    <mergeCell ref="H30:K32"/>
    <mergeCell ref="M33:P35"/>
    <mergeCell ref="R25:U27"/>
    <mergeCell ref="M30:P31"/>
    <mergeCell ref="R30:U31"/>
    <mergeCell ref="M25:P27"/>
  </mergeCells>
  <hyperlinks>
    <hyperlink ref="M13:P15" location="'AVSÉ(1)'!A1" display="Promotion, recrutement et rétention" xr:uid="{0A3C8247-BA0B-469D-ACC6-FC2C657DBB2C}"/>
    <hyperlink ref="C19:F21" location="Profil!A1" display="Voir mon profil" xr:uid="{CB036CDD-40C3-4C4F-B448-571BA2F6E75E}"/>
    <hyperlink ref="H19:K21" location="'Profil+'!A1" display="Voir mon profil détaillé" xr:uid="{0B19148C-A1B8-4968-8EC9-A7690F085CD5}"/>
    <hyperlink ref="M17:P19" location="'AVSÉ(2)'!A1" display="Mécanisme de gestion" xr:uid="{04153124-5079-4884-843E-3F78FF4D0F96}"/>
    <hyperlink ref="M21:P23" location="'AVSÉ(3)'!A1" display="Ressources" xr:uid="{6E8594CD-5F89-4111-9520-FA7F9988BE51}"/>
    <hyperlink ref="M25:P27" location="'AVSÉ(4)'!A1" display="Innovation" xr:uid="{9FDF8D97-BADF-45EE-BAEC-F9E246DE3748}"/>
    <hyperlink ref="R13:U15" location="'ARÉ(1)'!A1" display="Enseignement de qualité" xr:uid="{C141E078-46C6-4741-BFDF-66D96193579F}"/>
    <hyperlink ref="R17:U19" location="'ARÉ(2)'!A1" display="Leadeurship pédagogique" xr:uid="{4BFB53B6-5AC1-4A03-8B93-2D935D87433B}"/>
    <hyperlink ref="R21:U23" location="'ARÉ(3)'!A1" display="Environnement d'apprentissage stimulant et engageant" xr:uid="{8F399919-91F0-4809-B8CB-B3308E9D1D7C}"/>
    <hyperlink ref="R25:U27" location="'ARÉ(4)'!A1" display="Partenariats" xr:uid="{1E6109C6-35EF-4D1C-8242-87D80345E6F0}"/>
    <hyperlink ref="C30:F32" location="Engag.!A1" display="Voir mes engagements" xr:uid="{127A2E24-FD80-474B-A59F-12A2B546C58E}"/>
    <hyperlink ref="M33:P35" location="'ACI(1)'!A1" display="Curriculum, programmes et pédagogie" xr:uid="{49FE92C7-C2A2-4CEF-8829-6E336546185D}"/>
    <hyperlink ref="M37:P39" location="'ACI(2)'!A1" display="Espace culturel francophone" xr:uid="{9FAD9DBF-22FD-46CD-9310-697D21970B62}"/>
    <hyperlink ref="M41:P43" location="'ACI(3)'!A1" display="Partenariats" xr:uid="{BE734A28-06D0-499F-99E8-FC7BDEDC529E}"/>
    <hyperlink ref="R33:U35" location="'APE(1)'!A1" display="Accès à un réseau intégré de services en français" xr:uid="{D29958B1-7AE2-4DA2-A892-CA964B1EDA30}"/>
    <hyperlink ref="R37:U39" location="'APE(2)'!A1" display="Recrutement, accueil et accompagnement des parents" xr:uid="{F90EF153-DD4A-48E2-9FC1-A9396B711C7A}"/>
    <hyperlink ref="R41:U43" location="'APE(3)'!A1" display="Programmation et interventions de qualité en français" xr:uid="{87099576-7630-4B72-8F8A-DA584E51B67D}"/>
    <hyperlink ref="H30:K32" r:id="rId1" display="Banque de ressources" xr:uid="{EB33EFB1-12E7-4FAD-8E2F-C817435FD4BA}"/>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711E5-DB8C-469C-8644-36D209618655}">
  <sheetPr codeName="Feuil10">
    <tabColor rgb="FF7CB4CF"/>
  </sheetPr>
  <dimension ref="A1:I36"/>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89"/>
      <c r="C2" s="28"/>
      <c r="D2" s="28"/>
      <c r="E2" s="28"/>
      <c r="F2" s="28"/>
      <c r="G2" s="28"/>
      <c r="H2" s="28"/>
      <c r="I2" s="90"/>
    </row>
    <row r="3" spans="1:9" s="2" customFormat="1" ht="19.899999999999999" customHeight="1" x14ac:dyDescent="0.25">
      <c r="B3" s="91"/>
      <c r="C3" s="561" t="s">
        <v>81</v>
      </c>
      <c r="D3" s="561"/>
      <c r="E3" s="561"/>
      <c r="F3" s="561"/>
      <c r="G3" s="92"/>
      <c r="H3" s="92"/>
      <c r="I3" s="93"/>
    </row>
    <row r="4" spans="1:9" ht="15.75" x14ac:dyDescent="0.25">
      <c r="B4" s="95"/>
      <c r="C4" s="29"/>
      <c r="D4" s="96"/>
      <c r="E4" s="97"/>
      <c r="F4" s="97"/>
      <c r="G4" s="97"/>
      <c r="H4" s="29"/>
      <c r="I4" s="98"/>
    </row>
    <row r="5" spans="1:9" ht="117.6" customHeight="1" x14ac:dyDescent="0.25">
      <c r="B5" s="95"/>
      <c r="C5" s="566"/>
      <c r="D5" s="566"/>
      <c r="E5" s="566"/>
      <c r="F5" s="566"/>
      <c r="G5" s="566"/>
      <c r="H5" s="566"/>
      <c r="I5" s="98"/>
    </row>
    <row r="6" spans="1:9" ht="15.75" x14ac:dyDescent="0.25">
      <c r="B6" s="95"/>
      <c r="C6" s="29"/>
      <c r="D6" s="96"/>
      <c r="E6" s="97"/>
      <c r="F6" s="97"/>
      <c r="G6" s="97"/>
      <c r="H6" s="29"/>
      <c r="I6" s="98"/>
    </row>
    <row r="7" spans="1:9" ht="29.45" customHeight="1" x14ac:dyDescent="0.25">
      <c r="B7" s="95"/>
      <c r="C7" s="564" t="s">
        <v>146</v>
      </c>
      <c r="D7" s="564"/>
      <c r="E7" s="564"/>
      <c r="F7" s="564"/>
      <c r="G7" s="564"/>
      <c r="H7" s="564"/>
      <c r="I7" s="98"/>
    </row>
    <row r="8" spans="1:9" ht="15.75" thickBot="1" x14ac:dyDescent="0.3">
      <c r="B8" s="95"/>
      <c r="C8" s="29"/>
      <c r="D8" s="29"/>
      <c r="E8" s="29"/>
      <c r="F8" s="29"/>
      <c r="G8" s="29"/>
      <c r="H8" s="29"/>
      <c r="I8" s="98"/>
    </row>
    <row r="9" spans="1:9" x14ac:dyDescent="0.25">
      <c r="B9" s="95"/>
      <c r="C9" s="29"/>
      <c r="D9" s="3" t="s">
        <v>0</v>
      </c>
      <c r="E9" s="4" t="s">
        <v>24</v>
      </c>
      <c r="F9" s="4" t="s">
        <v>25</v>
      </c>
      <c r="G9" s="5" t="s">
        <v>1</v>
      </c>
      <c r="H9" s="29"/>
      <c r="I9" s="98"/>
    </row>
    <row r="10" spans="1:9" ht="15.75" thickBot="1" x14ac:dyDescent="0.3">
      <c r="B10" s="95"/>
      <c r="C10" s="29"/>
      <c r="D10" s="6">
        <v>0</v>
      </c>
      <c r="E10" s="7">
        <v>1</v>
      </c>
      <c r="F10" s="7">
        <v>2</v>
      </c>
      <c r="G10" s="8">
        <v>3</v>
      </c>
      <c r="H10" s="29"/>
      <c r="I10" s="98"/>
    </row>
    <row r="11" spans="1:9" x14ac:dyDescent="0.25">
      <c r="B11" s="95"/>
      <c r="C11" s="29"/>
      <c r="D11" s="29"/>
      <c r="E11" s="29"/>
      <c r="F11" s="29"/>
      <c r="G11" s="29"/>
      <c r="H11" s="29"/>
      <c r="I11" s="98"/>
    </row>
    <row r="12" spans="1:9" s="80" customFormat="1" ht="31.9" customHeight="1" x14ac:dyDescent="0.25">
      <c r="B12" s="99"/>
      <c r="C12" s="53">
        <v>9</v>
      </c>
      <c r="D12" s="554" t="s">
        <v>117</v>
      </c>
      <c r="E12" s="554"/>
      <c r="F12" s="554"/>
      <c r="G12" s="554"/>
      <c r="H12" s="10" t="s">
        <v>312</v>
      </c>
      <c r="I12" s="100"/>
    </row>
    <row r="13" spans="1:9" s="80" customFormat="1" ht="31.9" customHeight="1" x14ac:dyDescent="0.25">
      <c r="B13" s="99"/>
      <c r="C13" s="53">
        <v>10</v>
      </c>
      <c r="D13" s="554" t="s">
        <v>116</v>
      </c>
      <c r="E13" s="554"/>
      <c r="F13" s="554"/>
      <c r="G13" s="554"/>
      <c r="H13" s="10" t="s">
        <v>312</v>
      </c>
      <c r="I13" s="100"/>
    </row>
    <row r="14" spans="1:9" s="80" customFormat="1" ht="31.9" customHeight="1" x14ac:dyDescent="0.25">
      <c r="B14" s="99"/>
      <c r="C14" s="53">
        <v>11</v>
      </c>
      <c r="D14" s="554" t="s">
        <v>115</v>
      </c>
      <c r="E14" s="554"/>
      <c r="F14" s="554"/>
      <c r="G14" s="554"/>
      <c r="H14" s="10" t="s">
        <v>312</v>
      </c>
      <c r="I14" s="100"/>
    </row>
    <row r="15" spans="1:9" s="80" customFormat="1" ht="31.9" customHeight="1" x14ac:dyDescent="0.25">
      <c r="B15" s="99"/>
      <c r="C15" s="53">
        <v>12</v>
      </c>
      <c r="D15" s="554" t="s">
        <v>114</v>
      </c>
      <c r="E15" s="554"/>
      <c r="F15" s="554"/>
      <c r="G15" s="554"/>
      <c r="H15" s="10" t="s">
        <v>312</v>
      </c>
      <c r="I15" s="100"/>
    </row>
    <row r="16" spans="1:9" s="80" customFormat="1" ht="31.9" customHeight="1" x14ac:dyDescent="0.25">
      <c r="B16" s="99"/>
      <c r="C16" s="53">
        <v>13</v>
      </c>
      <c r="D16" s="554" t="s">
        <v>113</v>
      </c>
      <c r="E16" s="554"/>
      <c r="F16" s="554"/>
      <c r="G16" s="554"/>
      <c r="H16" s="10" t="s">
        <v>312</v>
      </c>
      <c r="I16" s="100"/>
    </row>
    <row r="17" spans="2:9" s="80" customFormat="1" ht="31.9" customHeight="1" x14ac:dyDescent="0.25">
      <c r="B17" s="99"/>
      <c r="C17" s="53">
        <v>14</v>
      </c>
      <c r="D17" s="554" t="s">
        <v>112</v>
      </c>
      <c r="E17" s="554"/>
      <c r="F17" s="554"/>
      <c r="G17" s="554"/>
      <c r="H17" s="10" t="s">
        <v>312</v>
      </c>
      <c r="I17" s="100"/>
    </row>
    <row r="18" spans="2:9" s="80" customFormat="1" ht="31.9" customHeight="1" x14ac:dyDescent="0.25">
      <c r="B18" s="99"/>
      <c r="C18" s="53">
        <v>15</v>
      </c>
      <c r="D18" s="554" t="s">
        <v>111</v>
      </c>
      <c r="E18" s="554"/>
      <c r="F18" s="554"/>
      <c r="G18" s="554"/>
      <c r="H18" s="10" t="s">
        <v>312</v>
      </c>
      <c r="I18" s="100"/>
    </row>
    <row r="19" spans="2:9" s="80" customFormat="1" ht="31.9" customHeight="1" x14ac:dyDescent="0.25">
      <c r="B19" s="99"/>
      <c r="C19" s="53">
        <v>16</v>
      </c>
      <c r="D19" s="554" t="s">
        <v>110</v>
      </c>
      <c r="E19" s="554"/>
      <c r="F19" s="554"/>
      <c r="G19" s="554"/>
      <c r="H19" s="10" t="s">
        <v>312</v>
      </c>
      <c r="I19" s="100"/>
    </row>
    <row r="20" spans="2:9" s="80" customFormat="1" ht="31.9" customHeight="1" x14ac:dyDescent="0.25">
      <c r="B20" s="99"/>
      <c r="C20" s="53">
        <v>17</v>
      </c>
      <c r="D20" s="554" t="s">
        <v>109</v>
      </c>
      <c r="E20" s="554"/>
      <c r="F20" s="554"/>
      <c r="G20" s="554"/>
      <c r="H20" s="10" t="s">
        <v>312</v>
      </c>
      <c r="I20" s="100"/>
    </row>
    <row r="21" spans="2:9" s="80" customFormat="1" ht="31.9" customHeight="1" x14ac:dyDescent="0.25">
      <c r="B21" s="99"/>
      <c r="C21" s="53">
        <v>18</v>
      </c>
      <c r="D21" s="554" t="s">
        <v>108</v>
      </c>
      <c r="E21" s="554"/>
      <c r="F21" s="554"/>
      <c r="G21" s="554"/>
      <c r="H21" s="10" t="s">
        <v>312</v>
      </c>
      <c r="I21" s="100"/>
    </row>
    <row r="22" spans="2:9" s="80" customFormat="1" ht="31.9" customHeight="1" x14ac:dyDescent="0.25">
      <c r="B22" s="99"/>
      <c r="C22" s="53">
        <v>19</v>
      </c>
      <c r="D22" s="554" t="s">
        <v>107</v>
      </c>
      <c r="E22" s="554"/>
      <c r="F22" s="554"/>
      <c r="G22" s="554"/>
      <c r="H22" s="10" t="s">
        <v>312</v>
      </c>
      <c r="I22" s="100"/>
    </row>
    <row r="23" spans="2:9" s="80" customFormat="1" ht="31.9" customHeight="1" x14ac:dyDescent="0.25">
      <c r="B23" s="99"/>
      <c r="C23" s="53">
        <v>20</v>
      </c>
      <c r="D23" s="554" t="s">
        <v>106</v>
      </c>
      <c r="E23" s="554"/>
      <c r="F23" s="554"/>
      <c r="G23" s="554"/>
      <c r="H23" s="10" t="s">
        <v>312</v>
      </c>
      <c r="I23" s="100"/>
    </row>
    <row r="24" spans="2:9" s="80" customFormat="1" ht="31.9" customHeight="1" x14ac:dyDescent="0.25">
      <c r="B24" s="99"/>
      <c r="C24" s="53">
        <v>21</v>
      </c>
      <c r="D24" s="554" t="s">
        <v>105</v>
      </c>
      <c r="E24" s="554"/>
      <c r="F24" s="554"/>
      <c r="G24" s="554"/>
      <c r="H24" s="10" t="s">
        <v>312</v>
      </c>
      <c r="I24" s="100"/>
    </row>
    <row r="25" spans="2:9" s="80" customFormat="1" ht="31.9" customHeight="1" x14ac:dyDescent="0.25">
      <c r="B25" s="99"/>
      <c r="C25" s="53">
        <v>22</v>
      </c>
      <c r="D25" s="554" t="s">
        <v>104</v>
      </c>
      <c r="E25" s="554"/>
      <c r="F25" s="554"/>
      <c r="G25" s="554"/>
      <c r="H25" s="10" t="s">
        <v>312</v>
      </c>
      <c r="I25" s="100"/>
    </row>
    <row r="26" spans="2:9" s="80" customFormat="1" ht="31.9" customHeight="1" x14ac:dyDescent="0.25">
      <c r="B26" s="99"/>
      <c r="C26" s="53">
        <v>23</v>
      </c>
      <c r="D26" s="554" t="s">
        <v>103</v>
      </c>
      <c r="E26" s="554"/>
      <c r="F26" s="554"/>
      <c r="G26" s="554"/>
      <c r="H26" s="10" t="s">
        <v>312</v>
      </c>
      <c r="I26" s="100"/>
    </row>
    <row r="27" spans="2:9" s="80" customFormat="1" ht="31.9" customHeight="1" x14ac:dyDescent="0.25">
      <c r="B27" s="99"/>
      <c r="C27" s="53">
        <v>24</v>
      </c>
      <c r="D27" s="554" t="s">
        <v>102</v>
      </c>
      <c r="E27" s="554"/>
      <c r="F27" s="554"/>
      <c r="G27" s="554"/>
      <c r="H27" s="10" t="s">
        <v>312</v>
      </c>
      <c r="I27" s="100"/>
    </row>
    <row r="28" spans="2:9" s="80" customFormat="1" ht="31.9" customHeight="1" x14ac:dyDescent="0.25">
      <c r="B28" s="99"/>
      <c r="C28" s="53">
        <v>25</v>
      </c>
      <c r="D28" s="554" t="s">
        <v>101</v>
      </c>
      <c r="E28" s="554"/>
      <c r="F28" s="554"/>
      <c r="G28" s="554"/>
      <c r="H28" s="10" t="s">
        <v>312</v>
      </c>
      <c r="I28" s="100"/>
    </row>
    <row r="29" spans="2:9" s="80" customFormat="1" ht="31.9" customHeight="1" x14ac:dyDescent="0.25">
      <c r="B29" s="99"/>
      <c r="C29" s="53">
        <v>26</v>
      </c>
      <c r="D29" s="554" t="s">
        <v>100</v>
      </c>
      <c r="E29" s="554"/>
      <c r="F29" s="554"/>
      <c r="G29" s="554"/>
      <c r="H29" s="10" t="s">
        <v>312</v>
      </c>
      <c r="I29" s="100"/>
    </row>
    <row r="30" spans="2:9" s="80" customFormat="1" ht="31.9" customHeight="1" x14ac:dyDescent="0.25">
      <c r="B30" s="99"/>
      <c r="C30" s="53">
        <v>27</v>
      </c>
      <c r="D30" s="554" t="s">
        <v>99</v>
      </c>
      <c r="E30" s="554"/>
      <c r="F30" s="554"/>
      <c r="G30" s="554"/>
      <c r="H30" s="10" t="s">
        <v>312</v>
      </c>
      <c r="I30" s="100"/>
    </row>
    <row r="31" spans="2:9" s="80" customFormat="1" ht="31.9" customHeight="1" x14ac:dyDescent="0.25">
      <c r="B31" s="99"/>
      <c r="C31" s="53">
        <v>28</v>
      </c>
      <c r="D31" s="554" t="s">
        <v>98</v>
      </c>
      <c r="E31" s="554"/>
      <c r="F31" s="554"/>
      <c r="G31" s="554"/>
      <c r="H31" s="10" t="s">
        <v>312</v>
      </c>
      <c r="I31" s="100"/>
    </row>
    <row r="32" spans="2:9" s="80" customFormat="1" ht="31.9" customHeight="1" x14ac:dyDescent="0.25">
      <c r="B32" s="99"/>
      <c r="C32" s="53">
        <v>29</v>
      </c>
      <c r="D32" s="554" t="s">
        <v>97</v>
      </c>
      <c r="E32" s="554"/>
      <c r="F32" s="554"/>
      <c r="G32" s="554"/>
      <c r="H32" s="10" t="s">
        <v>312</v>
      </c>
      <c r="I32" s="100"/>
    </row>
    <row r="33" spans="2:9" s="80" customFormat="1" ht="31.9" customHeight="1" x14ac:dyDescent="0.25">
      <c r="B33" s="99"/>
      <c r="C33" s="53">
        <v>30</v>
      </c>
      <c r="D33" s="554" t="s">
        <v>96</v>
      </c>
      <c r="E33" s="554"/>
      <c r="F33" s="554"/>
      <c r="G33" s="554"/>
      <c r="H33" s="10" t="s">
        <v>312</v>
      </c>
      <c r="I33" s="100"/>
    </row>
    <row r="34" spans="2:9" ht="15.75" thickBot="1" x14ac:dyDescent="0.3">
      <c r="B34" s="95"/>
      <c r="C34" s="29"/>
      <c r="D34" s="29"/>
      <c r="E34" s="29"/>
      <c r="F34" s="29"/>
      <c r="G34" s="29"/>
      <c r="H34" s="29"/>
      <c r="I34" s="98"/>
    </row>
    <row r="35" spans="2:9" ht="21.6" customHeight="1" thickBot="1" x14ac:dyDescent="0.3">
      <c r="B35" s="95"/>
      <c r="C35" s="29"/>
      <c r="D35" s="29"/>
      <c r="E35" s="562" t="s">
        <v>300</v>
      </c>
      <c r="F35" s="563"/>
      <c r="G35" s="137"/>
      <c r="H35" s="101"/>
      <c r="I35" s="98"/>
    </row>
    <row r="36" spans="2:9" ht="15.75" thickBot="1" x14ac:dyDescent="0.3">
      <c r="B36" s="102"/>
      <c r="C36" s="35"/>
      <c r="D36" s="35"/>
      <c r="E36" s="35"/>
      <c r="F36" s="35"/>
      <c r="G36" s="35"/>
      <c r="H36" s="35"/>
      <c r="I36" s="103"/>
    </row>
  </sheetData>
  <sheetProtection algorithmName="SHA-512" hashValue="dMiFBQKB0UoZTbq697B2DXKhkhBn0Zf8YdgIMjv/jAFoZHD3ndTC76ydEANRMIsF7+oiXVOChnYgB1jgKG1NjQ==" saltValue="w+pNhfGXIzwlWrhkpCyREg==" spinCount="100000" sheet="1" objects="1" scenarios="1" selectLockedCells="1"/>
  <mergeCells count="26">
    <mergeCell ref="C3:F3"/>
    <mergeCell ref="D15:G15"/>
    <mergeCell ref="C5:H5"/>
    <mergeCell ref="C7:H7"/>
    <mergeCell ref="D12:G12"/>
    <mergeCell ref="D13:G13"/>
    <mergeCell ref="D14:G14"/>
    <mergeCell ref="D27:G27"/>
    <mergeCell ref="D16:G16"/>
    <mergeCell ref="D17:G17"/>
    <mergeCell ref="D18:G18"/>
    <mergeCell ref="D19:G19"/>
    <mergeCell ref="D20:G20"/>
    <mergeCell ref="D21:G21"/>
    <mergeCell ref="D22:G22"/>
    <mergeCell ref="D23:G23"/>
    <mergeCell ref="D24:G24"/>
    <mergeCell ref="D25:G25"/>
    <mergeCell ref="D26:G26"/>
    <mergeCell ref="E35:F35"/>
    <mergeCell ref="D28:G28"/>
    <mergeCell ref="D29:G29"/>
    <mergeCell ref="D30:G30"/>
    <mergeCell ref="D31:G31"/>
    <mergeCell ref="D32:G32"/>
    <mergeCell ref="D33:G33"/>
  </mergeCells>
  <conditionalFormatting sqref="H12:H33">
    <cfRule type="cellIs" dxfId="45"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33" xr:uid="{E9C8C0B0-CC66-4E80-93B5-4819D2D3C063}">
      <formula1>"-, 0,1,2,3"</formula1>
    </dataValidation>
  </dataValidations>
  <hyperlinks>
    <hyperlink ref="E35:F35" location="Accueil!A1" display="Retour à l'accueil" xr:uid="{3B9DE740-EEC4-4654-A9E9-722A875D1DFB}"/>
  </hyperlinks>
  <pageMargins left="0.7" right="0.7" top="0.75" bottom="0.75" header="0.3" footer="0.3"/>
  <pageSetup scale="6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21BA-E870-4806-B0D5-1D06F9744310}">
  <sheetPr codeName="Feuil11">
    <tabColor rgb="FF7CB4CF"/>
  </sheetPr>
  <dimension ref="A1:I22"/>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89"/>
      <c r="C2" s="28"/>
      <c r="D2" s="28"/>
      <c r="E2" s="28"/>
      <c r="F2" s="28"/>
      <c r="G2" s="28"/>
      <c r="H2" s="28"/>
      <c r="I2" s="90"/>
    </row>
    <row r="3" spans="1:9" s="2" customFormat="1" ht="19.899999999999999" customHeight="1" x14ac:dyDescent="0.25">
      <c r="B3" s="91"/>
      <c r="C3" s="561" t="s">
        <v>82</v>
      </c>
      <c r="D3" s="561"/>
      <c r="E3" s="561"/>
      <c r="F3" s="561"/>
      <c r="G3" s="92"/>
      <c r="H3" s="92"/>
      <c r="I3" s="93"/>
    </row>
    <row r="4" spans="1:9" ht="15.75" x14ac:dyDescent="0.25">
      <c r="B4" s="95"/>
      <c r="C4" s="29"/>
      <c r="D4" s="96"/>
      <c r="E4" s="97"/>
      <c r="F4" s="97"/>
      <c r="G4" s="97"/>
      <c r="H4" s="29"/>
      <c r="I4" s="98"/>
    </row>
    <row r="5" spans="1:9" ht="58.9" customHeight="1" x14ac:dyDescent="0.25">
      <c r="B5" s="95"/>
      <c r="C5" s="566"/>
      <c r="D5" s="566"/>
      <c r="E5" s="566"/>
      <c r="F5" s="566"/>
      <c r="G5" s="566"/>
      <c r="H5" s="566"/>
      <c r="I5" s="98"/>
    </row>
    <row r="6" spans="1:9" ht="15.75" x14ac:dyDescent="0.25">
      <c r="B6" s="95"/>
      <c r="C6" s="29"/>
      <c r="D6" s="96"/>
      <c r="E6" s="97"/>
      <c r="F6" s="97"/>
      <c r="G6" s="97"/>
      <c r="H6" s="29"/>
      <c r="I6" s="98"/>
    </row>
    <row r="7" spans="1:9" ht="29.45" customHeight="1" x14ac:dyDescent="0.25">
      <c r="B7" s="95"/>
      <c r="C7" s="564" t="s">
        <v>147</v>
      </c>
      <c r="D7" s="564"/>
      <c r="E7" s="564"/>
      <c r="F7" s="564"/>
      <c r="G7" s="564"/>
      <c r="H7" s="564"/>
      <c r="I7" s="98"/>
    </row>
    <row r="8" spans="1:9" ht="15.75" thickBot="1" x14ac:dyDescent="0.3">
      <c r="B8" s="95"/>
      <c r="C8" s="29"/>
      <c r="D8" s="29"/>
      <c r="E8" s="29"/>
      <c r="F8" s="29"/>
      <c r="G8" s="29"/>
      <c r="H8" s="29"/>
      <c r="I8" s="98"/>
    </row>
    <row r="9" spans="1:9" x14ac:dyDescent="0.25">
      <c r="B9" s="95"/>
      <c r="C9" s="29"/>
      <c r="D9" s="3" t="s">
        <v>0</v>
      </c>
      <c r="E9" s="4" t="s">
        <v>24</v>
      </c>
      <c r="F9" s="4" t="s">
        <v>25</v>
      </c>
      <c r="G9" s="5" t="s">
        <v>1</v>
      </c>
      <c r="H9" s="29"/>
      <c r="I9" s="98"/>
    </row>
    <row r="10" spans="1:9" ht="15.75" thickBot="1" x14ac:dyDescent="0.3">
      <c r="B10" s="95"/>
      <c r="C10" s="29"/>
      <c r="D10" s="6">
        <v>0</v>
      </c>
      <c r="E10" s="7">
        <v>1</v>
      </c>
      <c r="F10" s="7">
        <v>2</v>
      </c>
      <c r="G10" s="8">
        <v>3</v>
      </c>
      <c r="H10" s="29"/>
      <c r="I10" s="98"/>
    </row>
    <row r="11" spans="1:9" x14ac:dyDescent="0.25">
      <c r="B11" s="95"/>
      <c r="C11" s="29"/>
      <c r="D11" s="29"/>
      <c r="E11" s="29"/>
      <c r="F11" s="29"/>
      <c r="G11" s="29"/>
      <c r="H11" s="29"/>
      <c r="I11" s="98"/>
    </row>
    <row r="12" spans="1:9" s="80" customFormat="1" ht="31.9" customHeight="1" x14ac:dyDescent="0.25">
      <c r="B12" s="99"/>
      <c r="C12" s="53">
        <v>31</v>
      </c>
      <c r="D12" s="554" t="s">
        <v>273</v>
      </c>
      <c r="E12" s="554"/>
      <c r="F12" s="554"/>
      <c r="G12" s="554"/>
      <c r="H12" s="10" t="s">
        <v>312</v>
      </c>
      <c r="I12" s="100"/>
    </row>
    <row r="13" spans="1:9" s="80" customFormat="1" ht="31.9" customHeight="1" x14ac:dyDescent="0.25">
      <c r="B13" s="99"/>
      <c r="C13" s="53">
        <v>32</v>
      </c>
      <c r="D13" s="554" t="s">
        <v>118</v>
      </c>
      <c r="E13" s="554"/>
      <c r="F13" s="554"/>
      <c r="G13" s="554"/>
      <c r="H13" s="10" t="s">
        <v>312</v>
      </c>
      <c r="I13" s="100"/>
    </row>
    <row r="14" spans="1:9" s="80" customFormat="1" ht="31.9" customHeight="1" x14ac:dyDescent="0.25">
      <c r="B14" s="99"/>
      <c r="C14" s="53">
        <v>33</v>
      </c>
      <c r="D14" s="554" t="s">
        <v>119</v>
      </c>
      <c r="E14" s="554"/>
      <c r="F14" s="554"/>
      <c r="G14" s="554"/>
      <c r="H14" s="10" t="s">
        <v>312</v>
      </c>
      <c r="I14" s="100"/>
    </row>
    <row r="15" spans="1:9" s="80" customFormat="1" ht="31.9" customHeight="1" x14ac:dyDescent="0.25">
      <c r="B15" s="99"/>
      <c r="C15" s="53">
        <v>34</v>
      </c>
      <c r="D15" s="554" t="s">
        <v>120</v>
      </c>
      <c r="E15" s="554"/>
      <c r="F15" s="554"/>
      <c r="G15" s="554"/>
      <c r="H15" s="10" t="s">
        <v>312</v>
      </c>
      <c r="I15" s="100"/>
    </row>
    <row r="16" spans="1:9" s="80" customFormat="1" ht="31.9" customHeight="1" x14ac:dyDescent="0.25">
      <c r="B16" s="99"/>
      <c r="C16" s="53">
        <v>35</v>
      </c>
      <c r="D16" s="554" t="s">
        <v>121</v>
      </c>
      <c r="E16" s="554"/>
      <c r="F16" s="554"/>
      <c r="G16" s="554"/>
      <c r="H16" s="10" t="s">
        <v>312</v>
      </c>
      <c r="I16" s="100"/>
    </row>
    <row r="17" spans="2:9" s="80" customFormat="1" ht="31.9" customHeight="1" x14ac:dyDescent="0.25">
      <c r="B17" s="99"/>
      <c r="C17" s="53">
        <v>36</v>
      </c>
      <c r="D17" s="554" t="s">
        <v>122</v>
      </c>
      <c r="E17" s="554"/>
      <c r="F17" s="554"/>
      <c r="G17" s="554"/>
      <c r="H17" s="10" t="s">
        <v>312</v>
      </c>
      <c r="I17" s="100"/>
    </row>
    <row r="18" spans="2:9" s="80" customFormat="1" ht="31.9" customHeight="1" x14ac:dyDescent="0.25">
      <c r="B18" s="99"/>
      <c r="C18" s="53">
        <v>37</v>
      </c>
      <c r="D18" s="554" t="s">
        <v>123</v>
      </c>
      <c r="E18" s="554"/>
      <c r="F18" s="554"/>
      <c r="G18" s="554"/>
      <c r="H18" s="10" t="s">
        <v>312</v>
      </c>
      <c r="I18" s="100"/>
    </row>
    <row r="19" spans="2:9" s="80" customFormat="1" ht="31.9" customHeight="1" x14ac:dyDescent="0.25">
      <c r="B19" s="99"/>
      <c r="C19" s="53">
        <v>38</v>
      </c>
      <c r="D19" s="554" t="s">
        <v>124</v>
      </c>
      <c r="E19" s="554"/>
      <c r="F19" s="554"/>
      <c r="G19" s="554"/>
      <c r="H19" s="10" t="s">
        <v>312</v>
      </c>
      <c r="I19" s="100"/>
    </row>
    <row r="20" spans="2:9" ht="15.75" thickBot="1" x14ac:dyDescent="0.3">
      <c r="B20" s="95"/>
      <c r="C20" s="29"/>
      <c r="D20" s="29"/>
      <c r="E20" s="29"/>
      <c r="F20" s="29"/>
      <c r="G20" s="29"/>
      <c r="H20" s="29"/>
      <c r="I20" s="98"/>
    </row>
    <row r="21" spans="2:9" ht="21.6" customHeight="1" thickBot="1" x14ac:dyDescent="0.3">
      <c r="B21" s="95"/>
      <c r="C21" s="29"/>
      <c r="D21" s="29"/>
      <c r="E21" s="562" t="s">
        <v>300</v>
      </c>
      <c r="F21" s="563"/>
      <c r="G21" s="137"/>
      <c r="H21" s="101"/>
      <c r="I21" s="98"/>
    </row>
    <row r="22" spans="2:9" ht="15.75" thickBot="1" x14ac:dyDescent="0.3">
      <c r="B22" s="102"/>
      <c r="C22" s="35"/>
      <c r="D22" s="35"/>
      <c r="E22" s="35"/>
      <c r="F22" s="35"/>
      <c r="G22" s="35"/>
      <c r="H22" s="35"/>
      <c r="I22" s="103"/>
    </row>
  </sheetData>
  <sheetProtection algorithmName="SHA-512" hashValue="s2RPcsAVtcF3oHq/Y8NawKl4zBFW89K0M64fuZ1CJBDGhLLHh9l3jq6pd+nHzgQONZf7lcTfIrnA9F09QHkUNw==" saltValue="Hj1WUhYDph9VYE2pGzOjkg==" spinCount="100000" sheet="1" objects="1" scenarios="1" selectLockedCells="1"/>
  <mergeCells count="12">
    <mergeCell ref="C3:F3"/>
    <mergeCell ref="D15:G15"/>
    <mergeCell ref="C5:H5"/>
    <mergeCell ref="C7:H7"/>
    <mergeCell ref="D12:G12"/>
    <mergeCell ref="D13:G13"/>
    <mergeCell ref="D14:G14"/>
    <mergeCell ref="E21:F21"/>
    <mergeCell ref="D16:G16"/>
    <mergeCell ref="D17:G17"/>
    <mergeCell ref="D18:G18"/>
    <mergeCell ref="D19:G19"/>
  </mergeCells>
  <conditionalFormatting sqref="H12:H19">
    <cfRule type="cellIs" dxfId="44"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19" xr:uid="{F08F95FB-8787-4BFB-A7A2-8D3F34B00462}">
      <formula1>"-, 0,1,2,3"</formula1>
    </dataValidation>
  </dataValidations>
  <hyperlinks>
    <hyperlink ref="E21:F21" location="Accueil!A1" display="Retour à l'accueil" xr:uid="{CBFFE30E-384E-4E6E-B380-AF361133A915}"/>
  </hyperlinks>
  <pageMargins left="0.7" right="0.7" top="0.75" bottom="0.75" header="0.3" footer="0.3"/>
  <pageSetup scale="7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A4B42-81B6-42BA-AC8A-6A3CFB513446}">
  <sheetPr codeName="Feuil12">
    <tabColor rgb="FFD49F9D"/>
  </sheetPr>
  <dimension ref="A1:I21"/>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04"/>
      <c r="C2" s="36"/>
      <c r="D2" s="36"/>
      <c r="E2" s="36"/>
      <c r="F2" s="36"/>
      <c r="G2" s="36"/>
      <c r="H2" s="36"/>
      <c r="I2" s="105"/>
    </row>
    <row r="3" spans="1:9" s="2" customFormat="1" ht="19.899999999999999" customHeight="1" x14ac:dyDescent="0.25">
      <c r="B3" s="106"/>
      <c r="C3" s="567" t="s">
        <v>83</v>
      </c>
      <c r="D3" s="567"/>
      <c r="E3" s="567"/>
      <c r="F3" s="567"/>
      <c r="G3" s="107"/>
      <c r="H3" s="107"/>
      <c r="I3" s="108"/>
    </row>
    <row r="4" spans="1:9" ht="15.75" x14ac:dyDescent="0.25">
      <c r="B4" s="109"/>
      <c r="C4" s="37"/>
      <c r="D4" s="110"/>
      <c r="E4" s="111"/>
      <c r="F4" s="111"/>
      <c r="G4" s="111"/>
      <c r="H4" s="37"/>
      <c r="I4" s="112"/>
    </row>
    <row r="5" spans="1:9" ht="93.6" customHeight="1" x14ac:dyDescent="0.25">
      <c r="B5" s="109"/>
      <c r="C5" s="571"/>
      <c r="D5" s="571"/>
      <c r="E5" s="571"/>
      <c r="F5" s="571"/>
      <c r="G5" s="571"/>
      <c r="H5" s="571"/>
      <c r="I5" s="112"/>
    </row>
    <row r="6" spans="1:9" ht="15.75" x14ac:dyDescent="0.25">
      <c r="B6" s="109"/>
      <c r="C6" s="37"/>
      <c r="D6" s="110"/>
      <c r="E6" s="111"/>
      <c r="F6" s="111"/>
      <c r="G6" s="111"/>
      <c r="H6" s="37"/>
      <c r="I6" s="112"/>
    </row>
    <row r="7" spans="1:9" ht="29.45" customHeight="1" x14ac:dyDescent="0.25">
      <c r="B7" s="109"/>
      <c r="C7" s="570" t="s">
        <v>148</v>
      </c>
      <c r="D7" s="570"/>
      <c r="E7" s="570"/>
      <c r="F7" s="570"/>
      <c r="G7" s="570"/>
      <c r="H7" s="570"/>
      <c r="I7" s="112"/>
    </row>
    <row r="8" spans="1:9" ht="15.75" thickBot="1" x14ac:dyDescent="0.3">
      <c r="B8" s="109"/>
      <c r="C8" s="37"/>
      <c r="D8" s="37"/>
      <c r="E8" s="37"/>
      <c r="F8" s="37"/>
      <c r="G8" s="37"/>
      <c r="H8" s="37"/>
      <c r="I8" s="112"/>
    </row>
    <row r="9" spans="1:9" x14ac:dyDescent="0.25">
      <c r="B9" s="109"/>
      <c r="C9" s="37"/>
      <c r="D9" s="3" t="s">
        <v>0</v>
      </c>
      <c r="E9" s="4" t="s">
        <v>24</v>
      </c>
      <c r="F9" s="4" t="s">
        <v>25</v>
      </c>
      <c r="G9" s="5" t="s">
        <v>1</v>
      </c>
      <c r="H9" s="37"/>
      <c r="I9" s="112"/>
    </row>
    <row r="10" spans="1:9" ht="15.75" thickBot="1" x14ac:dyDescent="0.3">
      <c r="B10" s="109"/>
      <c r="C10" s="37"/>
      <c r="D10" s="6">
        <v>0</v>
      </c>
      <c r="E10" s="7">
        <v>1</v>
      </c>
      <c r="F10" s="7">
        <v>2</v>
      </c>
      <c r="G10" s="8">
        <v>3</v>
      </c>
      <c r="H10" s="37"/>
      <c r="I10" s="112"/>
    </row>
    <row r="11" spans="1:9" x14ac:dyDescent="0.25">
      <c r="B11" s="109"/>
      <c r="C11" s="37"/>
      <c r="D11" s="37"/>
      <c r="E11" s="37"/>
      <c r="F11" s="37"/>
      <c r="G11" s="37"/>
      <c r="H11" s="37"/>
      <c r="I11" s="112"/>
    </row>
    <row r="12" spans="1:9" s="80" customFormat="1" ht="31.9" customHeight="1" x14ac:dyDescent="0.25">
      <c r="B12" s="113"/>
      <c r="C12" s="53">
        <v>1</v>
      </c>
      <c r="D12" s="554" t="s">
        <v>127</v>
      </c>
      <c r="E12" s="554"/>
      <c r="F12" s="554"/>
      <c r="G12" s="554"/>
      <c r="H12" s="10" t="s">
        <v>312</v>
      </c>
      <c r="I12" s="114"/>
    </row>
    <row r="13" spans="1:9" s="80" customFormat="1" ht="31.9" customHeight="1" x14ac:dyDescent="0.25">
      <c r="B13" s="113"/>
      <c r="C13" s="53">
        <v>2</v>
      </c>
      <c r="D13" s="554" t="s">
        <v>259</v>
      </c>
      <c r="E13" s="554"/>
      <c r="F13" s="554"/>
      <c r="G13" s="554"/>
      <c r="H13" s="10" t="s">
        <v>312</v>
      </c>
      <c r="I13" s="114"/>
    </row>
    <row r="14" spans="1:9" s="80" customFormat="1" ht="31.9" customHeight="1" x14ac:dyDescent="0.25">
      <c r="B14" s="113"/>
      <c r="C14" s="53">
        <v>3</v>
      </c>
      <c r="D14" s="554" t="s">
        <v>260</v>
      </c>
      <c r="E14" s="554"/>
      <c r="F14" s="554"/>
      <c r="G14" s="554"/>
      <c r="H14" s="10" t="s">
        <v>312</v>
      </c>
      <c r="I14" s="114"/>
    </row>
    <row r="15" spans="1:9" s="80" customFormat="1" ht="31.9" customHeight="1" x14ac:dyDescent="0.25">
      <c r="B15" s="113"/>
      <c r="C15" s="53">
        <v>4</v>
      </c>
      <c r="D15" s="554" t="s">
        <v>126</v>
      </c>
      <c r="E15" s="554"/>
      <c r="F15" s="554"/>
      <c r="G15" s="554"/>
      <c r="H15" s="10" t="s">
        <v>312</v>
      </c>
      <c r="I15" s="114"/>
    </row>
    <row r="16" spans="1:9" s="80" customFormat="1" ht="31.9" customHeight="1" x14ac:dyDescent="0.25">
      <c r="B16" s="113"/>
      <c r="C16" s="53">
        <v>5</v>
      </c>
      <c r="D16" s="554" t="s">
        <v>261</v>
      </c>
      <c r="E16" s="554"/>
      <c r="F16" s="554"/>
      <c r="G16" s="554"/>
      <c r="H16" s="10" t="s">
        <v>312</v>
      </c>
      <c r="I16" s="114"/>
    </row>
    <row r="17" spans="2:9" s="80" customFormat="1" ht="31.9" customHeight="1" x14ac:dyDescent="0.25">
      <c r="B17" s="113"/>
      <c r="C17" s="53">
        <v>6</v>
      </c>
      <c r="D17" s="554" t="s">
        <v>125</v>
      </c>
      <c r="E17" s="554"/>
      <c r="F17" s="554"/>
      <c r="G17" s="554"/>
      <c r="H17" s="10" t="s">
        <v>312</v>
      </c>
      <c r="I17" s="114"/>
    </row>
    <row r="18" spans="2:9" s="80" customFormat="1" ht="31.9" customHeight="1" x14ac:dyDescent="0.25">
      <c r="B18" s="113"/>
      <c r="C18" s="53">
        <v>7</v>
      </c>
      <c r="D18" s="554" t="s">
        <v>262</v>
      </c>
      <c r="E18" s="554"/>
      <c r="F18" s="554"/>
      <c r="G18" s="554"/>
      <c r="H18" s="10" t="s">
        <v>312</v>
      </c>
      <c r="I18" s="114"/>
    </row>
    <row r="19" spans="2:9" ht="15.75" thickBot="1" x14ac:dyDescent="0.3">
      <c r="B19" s="109"/>
      <c r="C19" s="37"/>
      <c r="D19" s="37"/>
      <c r="E19" s="37"/>
      <c r="F19" s="37"/>
      <c r="G19" s="37"/>
      <c r="H19" s="37"/>
      <c r="I19" s="112"/>
    </row>
    <row r="20" spans="2:9" ht="21.6" customHeight="1" thickBot="1" x14ac:dyDescent="0.3">
      <c r="B20" s="109"/>
      <c r="C20" s="37"/>
      <c r="D20" s="37"/>
      <c r="E20" s="568" t="s">
        <v>300</v>
      </c>
      <c r="F20" s="569"/>
      <c r="G20" s="138"/>
      <c r="H20" s="115"/>
      <c r="I20" s="112"/>
    </row>
    <row r="21" spans="2:9" ht="15.75" thickBot="1" x14ac:dyDescent="0.3">
      <c r="B21" s="116"/>
      <c r="C21" s="43"/>
      <c r="D21" s="43"/>
      <c r="E21" s="43"/>
      <c r="F21" s="43"/>
      <c r="G21" s="43"/>
      <c r="H21" s="43"/>
      <c r="I21" s="117"/>
    </row>
  </sheetData>
  <sheetProtection algorithmName="SHA-512" hashValue="Gf7fPYOvKRWd46f0Tapnz8o4UdsCOfvLLfiIL7Kf6d+fLmyZQdu83YjGRUDVMz5JYwWCU/VS6HE/nNDCj+8cQA==" saltValue="nFV9gaupRhnklNip9oowLg==" spinCount="100000" sheet="1" objects="1" scenarios="1" selectLockedCells="1"/>
  <mergeCells count="11">
    <mergeCell ref="C3:F3"/>
    <mergeCell ref="D15:G15"/>
    <mergeCell ref="E20:F20"/>
    <mergeCell ref="C7:H7"/>
    <mergeCell ref="D12:G12"/>
    <mergeCell ref="D13:G13"/>
    <mergeCell ref="D14:G14"/>
    <mergeCell ref="D16:G16"/>
    <mergeCell ref="D18:G18"/>
    <mergeCell ref="C5:H5"/>
    <mergeCell ref="D17:G17"/>
  </mergeCells>
  <conditionalFormatting sqref="H12:H16 H18">
    <cfRule type="cellIs" dxfId="43" priority="2" operator="greaterThan">
      <formula>3</formula>
    </cfRule>
  </conditionalFormatting>
  <conditionalFormatting sqref="H17">
    <cfRule type="cellIs" dxfId="42"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18" xr:uid="{C8EDE49B-E8DE-4FE2-A22D-9FA5964FE1A1}">
      <formula1>"-, 0,1,2,3"</formula1>
    </dataValidation>
  </dataValidations>
  <hyperlinks>
    <hyperlink ref="E20:F20" location="Accueil!A1" display="Retour à l'accueil" xr:uid="{149CD4E4-B2C0-40E8-8B7D-E0F704E92CF7}"/>
  </hyperlinks>
  <pageMargins left="0.7" right="0.7" top="0.75" bottom="0.75" header="0.3" footer="0.3"/>
  <pageSetup scale="7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83FE9-A3F8-4486-864F-52DF8B36BFD9}">
  <sheetPr codeName="Feuil13">
    <tabColor rgb="FFD49F9D"/>
  </sheetPr>
  <dimension ref="A1:I23"/>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04"/>
      <c r="C2" s="36"/>
      <c r="D2" s="36"/>
      <c r="E2" s="36"/>
      <c r="F2" s="36"/>
      <c r="G2" s="36"/>
      <c r="H2" s="36"/>
      <c r="I2" s="105"/>
    </row>
    <row r="3" spans="1:9" s="2" customFormat="1" ht="19.899999999999999" customHeight="1" x14ac:dyDescent="0.25">
      <c r="B3" s="106"/>
      <c r="C3" s="567" t="s">
        <v>84</v>
      </c>
      <c r="D3" s="567"/>
      <c r="E3" s="567"/>
      <c r="F3" s="567"/>
      <c r="G3" s="107"/>
      <c r="H3" s="107"/>
      <c r="I3" s="108"/>
    </row>
    <row r="4" spans="1:9" ht="15.75" x14ac:dyDescent="0.25">
      <c r="B4" s="109"/>
      <c r="C4" s="37"/>
      <c r="D4" s="110"/>
      <c r="E4" s="111"/>
      <c r="F4" s="111"/>
      <c r="G4" s="111"/>
      <c r="H4" s="37"/>
      <c r="I4" s="112"/>
    </row>
    <row r="5" spans="1:9" ht="151.15" customHeight="1" x14ac:dyDescent="0.25">
      <c r="B5" s="109"/>
      <c r="C5" s="571"/>
      <c r="D5" s="571"/>
      <c r="E5" s="571"/>
      <c r="F5" s="571"/>
      <c r="G5" s="571"/>
      <c r="H5" s="571"/>
      <c r="I5" s="112"/>
    </row>
    <row r="6" spans="1:9" ht="15.75" x14ac:dyDescent="0.25">
      <c r="B6" s="109"/>
      <c r="C6" s="37"/>
      <c r="D6" s="110"/>
      <c r="E6" s="111"/>
      <c r="F6" s="111"/>
      <c r="G6" s="111"/>
      <c r="H6" s="37"/>
      <c r="I6" s="112"/>
    </row>
    <row r="7" spans="1:9" ht="29.45" customHeight="1" x14ac:dyDescent="0.25">
      <c r="B7" s="109"/>
      <c r="C7" s="570" t="s">
        <v>149</v>
      </c>
      <c r="D7" s="570"/>
      <c r="E7" s="570"/>
      <c r="F7" s="570"/>
      <c r="G7" s="570"/>
      <c r="H7" s="570"/>
      <c r="I7" s="112"/>
    </row>
    <row r="8" spans="1:9" ht="15.75" thickBot="1" x14ac:dyDescent="0.3">
      <c r="B8" s="109"/>
      <c r="C8" s="37"/>
      <c r="D8" s="37"/>
      <c r="E8" s="37"/>
      <c r="F8" s="37"/>
      <c r="G8" s="37"/>
      <c r="H8" s="37"/>
      <c r="I8" s="112"/>
    </row>
    <row r="9" spans="1:9" x14ac:dyDescent="0.25">
      <c r="B9" s="109"/>
      <c r="C9" s="37"/>
      <c r="D9" s="3" t="s">
        <v>0</v>
      </c>
      <c r="E9" s="4" t="s">
        <v>24</v>
      </c>
      <c r="F9" s="4" t="s">
        <v>25</v>
      </c>
      <c r="G9" s="5" t="s">
        <v>1</v>
      </c>
      <c r="H9" s="37"/>
      <c r="I9" s="112"/>
    </row>
    <row r="10" spans="1:9" ht="15.75" thickBot="1" x14ac:dyDescent="0.3">
      <c r="B10" s="109"/>
      <c r="C10" s="37"/>
      <c r="D10" s="6">
        <v>0</v>
      </c>
      <c r="E10" s="7">
        <v>1</v>
      </c>
      <c r="F10" s="7">
        <v>2</v>
      </c>
      <c r="G10" s="8">
        <v>3</v>
      </c>
      <c r="H10" s="37"/>
      <c r="I10" s="112"/>
    </row>
    <row r="11" spans="1:9" x14ac:dyDescent="0.25">
      <c r="B11" s="109"/>
      <c r="C11" s="37"/>
      <c r="D11" s="37"/>
      <c r="E11" s="37"/>
      <c r="F11" s="37"/>
      <c r="G11" s="37"/>
      <c r="H11" s="37"/>
      <c r="I11" s="112"/>
    </row>
    <row r="12" spans="1:9" s="80" customFormat="1" ht="31.9" customHeight="1" x14ac:dyDescent="0.25">
      <c r="B12" s="113"/>
      <c r="C12" s="53">
        <v>8</v>
      </c>
      <c r="D12" s="554" t="s">
        <v>128</v>
      </c>
      <c r="E12" s="554"/>
      <c r="F12" s="554"/>
      <c r="G12" s="554"/>
      <c r="H12" s="10" t="s">
        <v>312</v>
      </c>
      <c r="I12" s="114"/>
    </row>
    <row r="13" spans="1:9" s="80" customFormat="1" ht="31.9" customHeight="1" x14ac:dyDescent="0.25">
      <c r="B13" s="113"/>
      <c r="C13" s="53">
        <v>9</v>
      </c>
      <c r="D13" s="554" t="s">
        <v>129</v>
      </c>
      <c r="E13" s="554"/>
      <c r="F13" s="554"/>
      <c r="G13" s="554"/>
      <c r="H13" s="10" t="s">
        <v>312</v>
      </c>
      <c r="I13" s="114"/>
    </row>
    <row r="14" spans="1:9" s="80" customFormat="1" ht="31.9" customHeight="1" x14ac:dyDescent="0.25">
      <c r="B14" s="113"/>
      <c r="C14" s="53">
        <v>10</v>
      </c>
      <c r="D14" s="554" t="s">
        <v>315</v>
      </c>
      <c r="E14" s="554"/>
      <c r="F14" s="554"/>
      <c r="G14" s="554"/>
      <c r="H14" s="10" t="s">
        <v>312</v>
      </c>
      <c r="I14" s="114"/>
    </row>
    <row r="15" spans="1:9" s="80" customFormat="1" ht="31.9" customHeight="1" x14ac:dyDescent="0.25">
      <c r="B15" s="113"/>
      <c r="C15" s="53">
        <v>11</v>
      </c>
      <c r="D15" s="554" t="s">
        <v>130</v>
      </c>
      <c r="E15" s="554"/>
      <c r="F15" s="554"/>
      <c r="G15" s="554"/>
      <c r="H15" s="10" t="s">
        <v>312</v>
      </c>
      <c r="I15" s="114"/>
    </row>
    <row r="16" spans="1:9" s="80" customFormat="1" ht="31.9" customHeight="1" x14ac:dyDescent="0.25">
      <c r="B16" s="113"/>
      <c r="C16" s="53">
        <v>12</v>
      </c>
      <c r="D16" s="554" t="s">
        <v>131</v>
      </c>
      <c r="E16" s="554"/>
      <c r="F16" s="554"/>
      <c r="G16" s="554"/>
      <c r="H16" s="10" t="s">
        <v>312</v>
      </c>
      <c r="I16" s="114"/>
    </row>
    <row r="17" spans="2:9" s="80" customFormat="1" ht="31.9" customHeight="1" x14ac:dyDescent="0.25">
      <c r="B17" s="113"/>
      <c r="C17" s="53">
        <v>13</v>
      </c>
      <c r="D17" s="554" t="s">
        <v>132</v>
      </c>
      <c r="E17" s="554"/>
      <c r="F17" s="554"/>
      <c r="G17" s="554"/>
      <c r="H17" s="10" t="s">
        <v>312</v>
      </c>
      <c r="I17" s="114"/>
    </row>
    <row r="18" spans="2:9" s="80" customFormat="1" ht="31.9" customHeight="1" x14ac:dyDescent="0.25">
      <c r="B18" s="113"/>
      <c r="C18" s="53">
        <v>14</v>
      </c>
      <c r="D18" s="554" t="s">
        <v>133</v>
      </c>
      <c r="E18" s="554"/>
      <c r="F18" s="554"/>
      <c r="G18" s="554"/>
      <c r="H18" s="10" t="s">
        <v>312</v>
      </c>
      <c r="I18" s="114"/>
    </row>
    <row r="19" spans="2:9" s="80" customFormat="1" ht="31.9" customHeight="1" x14ac:dyDescent="0.25">
      <c r="B19" s="113"/>
      <c r="C19" s="53">
        <v>15</v>
      </c>
      <c r="D19" s="554" t="s">
        <v>134</v>
      </c>
      <c r="E19" s="554"/>
      <c r="F19" s="554"/>
      <c r="G19" s="554"/>
      <c r="H19" s="10" t="s">
        <v>312</v>
      </c>
      <c r="I19" s="114"/>
    </row>
    <row r="20" spans="2:9" s="80" customFormat="1" ht="31.9" customHeight="1" x14ac:dyDescent="0.25">
      <c r="B20" s="113"/>
      <c r="C20" s="53">
        <v>16</v>
      </c>
      <c r="D20" s="554" t="s">
        <v>272</v>
      </c>
      <c r="E20" s="554"/>
      <c r="F20" s="554"/>
      <c r="G20" s="554"/>
      <c r="H20" s="10" t="s">
        <v>312</v>
      </c>
      <c r="I20" s="114"/>
    </row>
    <row r="21" spans="2:9" ht="15.75" thickBot="1" x14ac:dyDescent="0.3">
      <c r="B21" s="109"/>
      <c r="C21" s="37"/>
      <c r="D21" s="37"/>
      <c r="E21" s="37"/>
      <c r="F21" s="37"/>
      <c r="G21" s="37"/>
      <c r="H21" s="37"/>
      <c r="I21" s="112"/>
    </row>
    <row r="22" spans="2:9" ht="21.6" customHeight="1" thickBot="1" x14ac:dyDescent="0.3">
      <c r="B22" s="109"/>
      <c r="C22" s="37"/>
      <c r="D22" s="37"/>
      <c r="E22" s="568" t="s">
        <v>300</v>
      </c>
      <c r="F22" s="569"/>
      <c r="G22" s="138"/>
      <c r="H22" s="115"/>
      <c r="I22" s="112"/>
    </row>
    <row r="23" spans="2:9" ht="15.75" thickBot="1" x14ac:dyDescent="0.3">
      <c r="B23" s="116"/>
      <c r="C23" s="43"/>
      <c r="D23" s="43"/>
      <c r="E23" s="43"/>
      <c r="F23" s="43"/>
      <c r="G23" s="43"/>
      <c r="H23" s="43"/>
      <c r="I23" s="117"/>
    </row>
  </sheetData>
  <sheetProtection algorithmName="SHA-512" hashValue="uCGmc7mhH5ngIC++84Kbzl5O+A95HEsid61+dym8h0KYOUdcvwqh6QWED30SKyQ63oqQMDl55fUq+Um3chyQkQ==" saltValue="s0pCklstHtguUi+gYZ5lLQ==" spinCount="100000" sheet="1" objects="1" scenarios="1" selectLockedCells="1"/>
  <mergeCells count="13">
    <mergeCell ref="C3:F3"/>
    <mergeCell ref="D15:G15"/>
    <mergeCell ref="C7:H7"/>
    <mergeCell ref="D12:G12"/>
    <mergeCell ref="D13:G13"/>
    <mergeCell ref="D14:G14"/>
    <mergeCell ref="C5:H5"/>
    <mergeCell ref="E22:F22"/>
    <mergeCell ref="D16:G16"/>
    <mergeCell ref="D17:G17"/>
    <mergeCell ref="D18:G18"/>
    <mergeCell ref="D19:G19"/>
    <mergeCell ref="D20:G20"/>
  </mergeCells>
  <conditionalFormatting sqref="H12:H20">
    <cfRule type="cellIs" dxfId="41"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0" xr:uid="{7A043A5B-2506-4058-9EEA-B2C16AD0C8EC}">
      <formula1>"-, 0,1,2,3"</formula1>
    </dataValidation>
  </dataValidations>
  <hyperlinks>
    <hyperlink ref="E22:F22" location="Accueil!A1" display="Retour à l'accueil" xr:uid="{37294F74-B7C9-4F70-A382-4C0E2AAFD649}"/>
  </hyperlinks>
  <pageMargins left="0.7" right="0.7" top="0.75" bottom="0.75" header="0.3" footer="0.3"/>
  <pageSetup scale="7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568B-ECB7-4F4A-B6EC-E1B196E6011B}">
  <sheetPr codeName="Feuil14">
    <tabColor rgb="FFD49F9D"/>
  </sheetPr>
  <dimension ref="A1:I24"/>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04"/>
      <c r="C2" s="36"/>
      <c r="D2" s="36"/>
      <c r="E2" s="36"/>
      <c r="F2" s="36"/>
      <c r="G2" s="36"/>
      <c r="H2" s="36"/>
      <c r="I2" s="105"/>
    </row>
    <row r="3" spans="1:9" s="2" customFormat="1" ht="19.899999999999999" customHeight="1" x14ac:dyDescent="0.25">
      <c r="B3" s="106"/>
      <c r="C3" s="567" t="s">
        <v>85</v>
      </c>
      <c r="D3" s="567"/>
      <c r="E3" s="567"/>
      <c r="F3" s="567"/>
      <c r="G3" s="107"/>
      <c r="H3" s="107"/>
      <c r="I3" s="108"/>
    </row>
    <row r="4" spans="1:9" ht="15.75" x14ac:dyDescent="0.25">
      <c r="B4" s="109"/>
      <c r="C4" s="37"/>
      <c r="D4" s="110"/>
      <c r="E4" s="111"/>
      <c r="F4" s="111"/>
      <c r="G4" s="111"/>
      <c r="H4" s="37"/>
      <c r="I4" s="112"/>
    </row>
    <row r="5" spans="1:9" ht="116.45" customHeight="1" x14ac:dyDescent="0.25">
      <c r="B5" s="109"/>
      <c r="C5" s="571"/>
      <c r="D5" s="571"/>
      <c r="E5" s="571"/>
      <c r="F5" s="571"/>
      <c r="G5" s="571"/>
      <c r="H5" s="571"/>
      <c r="I5" s="112"/>
    </row>
    <row r="6" spans="1:9" ht="15.75" x14ac:dyDescent="0.25">
      <c r="B6" s="109"/>
      <c r="C6" s="37"/>
      <c r="D6" s="110"/>
      <c r="E6" s="111"/>
      <c r="F6" s="111"/>
      <c r="G6" s="111"/>
      <c r="H6" s="37"/>
      <c r="I6" s="112"/>
    </row>
    <row r="7" spans="1:9" ht="29.45" customHeight="1" x14ac:dyDescent="0.25">
      <c r="B7" s="109"/>
      <c r="C7" s="570" t="s">
        <v>150</v>
      </c>
      <c r="D7" s="570"/>
      <c r="E7" s="570"/>
      <c r="F7" s="570"/>
      <c r="G7" s="570"/>
      <c r="H7" s="570"/>
      <c r="I7" s="112"/>
    </row>
    <row r="8" spans="1:9" ht="15.75" thickBot="1" x14ac:dyDescent="0.3">
      <c r="B8" s="109"/>
      <c r="C8" s="37"/>
      <c r="D8" s="37"/>
      <c r="E8" s="37"/>
      <c r="F8" s="37"/>
      <c r="G8" s="37"/>
      <c r="H8" s="37"/>
      <c r="I8" s="112"/>
    </row>
    <row r="9" spans="1:9" x14ac:dyDescent="0.25">
      <c r="B9" s="109"/>
      <c r="C9" s="37"/>
      <c r="D9" s="3" t="s">
        <v>0</v>
      </c>
      <c r="E9" s="4" t="s">
        <v>24</v>
      </c>
      <c r="F9" s="4" t="s">
        <v>25</v>
      </c>
      <c r="G9" s="5" t="s">
        <v>1</v>
      </c>
      <c r="H9" s="37"/>
      <c r="I9" s="112"/>
    </row>
    <row r="10" spans="1:9" ht="15.75" thickBot="1" x14ac:dyDescent="0.3">
      <c r="B10" s="109"/>
      <c r="C10" s="37"/>
      <c r="D10" s="6">
        <v>0</v>
      </c>
      <c r="E10" s="7">
        <v>1</v>
      </c>
      <c r="F10" s="7">
        <v>2</v>
      </c>
      <c r="G10" s="8">
        <v>3</v>
      </c>
      <c r="H10" s="37"/>
      <c r="I10" s="112"/>
    </row>
    <row r="11" spans="1:9" x14ac:dyDescent="0.25">
      <c r="B11" s="109"/>
      <c r="C11" s="37"/>
      <c r="D11" s="37"/>
      <c r="E11" s="37"/>
      <c r="F11" s="37"/>
      <c r="G11" s="37"/>
      <c r="H11" s="37"/>
      <c r="I11" s="112"/>
    </row>
    <row r="12" spans="1:9" s="80" customFormat="1" ht="31.9" customHeight="1" x14ac:dyDescent="0.25">
      <c r="B12" s="113"/>
      <c r="C12" s="53">
        <v>17</v>
      </c>
      <c r="D12" s="554" t="s">
        <v>255</v>
      </c>
      <c r="E12" s="554"/>
      <c r="F12" s="554"/>
      <c r="G12" s="554"/>
      <c r="H12" s="10" t="s">
        <v>312</v>
      </c>
      <c r="I12" s="114"/>
    </row>
    <row r="13" spans="1:9" s="80" customFormat="1" ht="31.9" customHeight="1" x14ac:dyDescent="0.25">
      <c r="B13" s="113"/>
      <c r="C13" s="53">
        <v>18</v>
      </c>
      <c r="D13" s="554" t="s">
        <v>140</v>
      </c>
      <c r="E13" s="554"/>
      <c r="F13" s="554"/>
      <c r="G13" s="554"/>
      <c r="H13" s="10" t="s">
        <v>312</v>
      </c>
      <c r="I13" s="114"/>
    </row>
    <row r="14" spans="1:9" s="80" customFormat="1" ht="31.9" customHeight="1" x14ac:dyDescent="0.25">
      <c r="B14" s="113"/>
      <c r="C14" s="53">
        <v>19</v>
      </c>
      <c r="D14" s="554" t="s">
        <v>139</v>
      </c>
      <c r="E14" s="554"/>
      <c r="F14" s="554"/>
      <c r="G14" s="554"/>
      <c r="H14" s="10" t="s">
        <v>312</v>
      </c>
      <c r="I14" s="114"/>
    </row>
    <row r="15" spans="1:9" s="80" customFormat="1" ht="31.9" customHeight="1" x14ac:dyDescent="0.25">
      <c r="B15" s="113"/>
      <c r="C15" s="53">
        <v>20</v>
      </c>
      <c r="D15" s="554" t="s">
        <v>256</v>
      </c>
      <c r="E15" s="554"/>
      <c r="F15" s="554"/>
      <c r="G15" s="554"/>
      <c r="H15" s="10" t="s">
        <v>312</v>
      </c>
      <c r="I15" s="114"/>
    </row>
    <row r="16" spans="1:9" s="80" customFormat="1" ht="31.9" customHeight="1" x14ac:dyDescent="0.25">
      <c r="B16" s="113"/>
      <c r="C16" s="53">
        <v>21</v>
      </c>
      <c r="D16" s="554" t="s">
        <v>138</v>
      </c>
      <c r="E16" s="554"/>
      <c r="F16" s="554"/>
      <c r="G16" s="554"/>
      <c r="H16" s="10" t="s">
        <v>312</v>
      </c>
      <c r="I16" s="114"/>
    </row>
    <row r="17" spans="2:9" s="80" customFormat="1" ht="31.9" customHeight="1" x14ac:dyDescent="0.25">
      <c r="B17" s="113"/>
      <c r="C17" s="53">
        <v>22</v>
      </c>
      <c r="D17" s="572" t="s">
        <v>257</v>
      </c>
      <c r="E17" s="573"/>
      <c r="F17" s="573"/>
      <c r="G17" s="574"/>
      <c r="H17" s="10" t="s">
        <v>312</v>
      </c>
      <c r="I17" s="114"/>
    </row>
    <row r="18" spans="2:9" s="80" customFormat="1" ht="31.9" customHeight="1" x14ac:dyDescent="0.25">
      <c r="B18" s="113"/>
      <c r="C18" s="53">
        <v>23</v>
      </c>
      <c r="D18" s="554" t="s">
        <v>137</v>
      </c>
      <c r="E18" s="554"/>
      <c r="F18" s="554"/>
      <c r="G18" s="554"/>
      <c r="H18" s="10" t="s">
        <v>312</v>
      </c>
      <c r="I18" s="114"/>
    </row>
    <row r="19" spans="2:9" s="80" customFormat="1" ht="31.9" customHeight="1" x14ac:dyDescent="0.25">
      <c r="B19" s="113"/>
      <c r="C19" s="53">
        <v>24</v>
      </c>
      <c r="D19" s="554" t="s">
        <v>136</v>
      </c>
      <c r="E19" s="554"/>
      <c r="F19" s="554"/>
      <c r="G19" s="554"/>
      <c r="H19" s="10" t="s">
        <v>312</v>
      </c>
      <c r="I19" s="114"/>
    </row>
    <row r="20" spans="2:9" s="80" customFormat="1" ht="31.9" customHeight="1" x14ac:dyDescent="0.25">
      <c r="B20" s="113"/>
      <c r="C20" s="53">
        <v>25</v>
      </c>
      <c r="D20" s="554" t="s">
        <v>135</v>
      </c>
      <c r="E20" s="554"/>
      <c r="F20" s="554"/>
      <c r="G20" s="554"/>
      <c r="H20" s="10" t="s">
        <v>312</v>
      </c>
      <c r="I20" s="114"/>
    </row>
    <row r="21" spans="2:9" s="80" customFormat="1" ht="31.9" customHeight="1" x14ac:dyDescent="0.25">
      <c r="B21" s="113"/>
      <c r="C21" s="53">
        <v>26</v>
      </c>
      <c r="D21" s="554" t="s">
        <v>258</v>
      </c>
      <c r="E21" s="554"/>
      <c r="F21" s="554"/>
      <c r="G21" s="554"/>
      <c r="H21" s="10" t="s">
        <v>312</v>
      </c>
      <c r="I21" s="114"/>
    </row>
    <row r="22" spans="2:9" ht="15.75" thickBot="1" x14ac:dyDescent="0.3">
      <c r="B22" s="109"/>
      <c r="C22" s="37"/>
      <c r="D22" s="37"/>
      <c r="E22" s="37"/>
      <c r="F22" s="37"/>
      <c r="G22" s="37"/>
      <c r="H22" s="37"/>
      <c r="I22" s="112"/>
    </row>
    <row r="23" spans="2:9" ht="21.6" customHeight="1" thickBot="1" x14ac:dyDescent="0.3">
      <c r="B23" s="109"/>
      <c r="C23" s="37"/>
      <c r="D23" s="37"/>
      <c r="E23" s="568" t="s">
        <v>300</v>
      </c>
      <c r="F23" s="569"/>
      <c r="G23" s="138"/>
      <c r="H23" s="115"/>
      <c r="I23" s="112"/>
    </row>
    <row r="24" spans="2:9" ht="15.75" thickBot="1" x14ac:dyDescent="0.3">
      <c r="B24" s="116"/>
      <c r="C24" s="43"/>
      <c r="D24" s="43"/>
      <c r="E24" s="43"/>
      <c r="F24" s="43"/>
      <c r="G24" s="43"/>
      <c r="H24" s="43"/>
      <c r="I24" s="117"/>
    </row>
  </sheetData>
  <sheetProtection algorithmName="SHA-512" hashValue="1C3o8Why0b/rvHG07bekb/CbC9RTnP+wOCQ7NhKNlF02LQsplDY/IyIx0VkDmLWuyRjXysVkexp3p0J3MEhIhQ==" saltValue="33fux1TxaWqp3ApswWzgRQ==" spinCount="100000" sheet="1" objects="1" scenarios="1" selectLockedCells="1"/>
  <mergeCells count="14">
    <mergeCell ref="C3:F3"/>
    <mergeCell ref="D15:G15"/>
    <mergeCell ref="C7:H7"/>
    <mergeCell ref="D12:G12"/>
    <mergeCell ref="D13:G13"/>
    <mergeCell ref="D14:G14"/>
    <mergeCell ref="C5:H5"/>
    <mergeCell ref="E23:F23"/>
    <mergeCell ref="D16:G16"/>
    <mergeCell ref="D18:G18"/>
    <mergeCell ref="D19:G19"/>
    <mergeCell ref="D20:G20"/>
    <mergeCell ref="D21:G21"/>
    <mergeCell ref="D17:G17"/>
  </mergeCells>
  <conditionalFormatting sqref="H12:H21">
    <cfRule type="cellIs" dxfId="40"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1" xr:uid="{C04C8D83-3A9D-486C-A5B5-BF009CCCB6FD}">
      <formula1>"-, 0,1,2,3"</formula1>
    </dataValidation>
  </dataValidations>
  <hyperlinks>
    <hyperlink ref="E23:F23" location="Accueil!A1" display="Retour à l'accueil" xr:uid="{DD3DB548-9E5B-4302-83ED-E2B39AFF1885}"/>
  </hyperlinks>
  <pageMargins left="0.7" right="0.7" top="0.75" bottom="0.75" header="0.3" footer="0.3"/>
  <pageSetup scale="7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4E7E-9DFA-4FF4-BECA-18DC3B6C6E21}">
  <sheetPr codeName="Feuil15">
    <tabColor rgb="FF8EBDB5"/>
  </sheetPr>
  <dimension ref="A1:I38"/>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18"/>
      <c r="C2" s="44"/>
      <c r="D2" s="44"/>
      <c r="E2" s="44"/>
      <c r="F2" s="44"/>
      <c r="G2" s="44"/>
      <c r="H2" s="44"/>
      <c r="I2" s="45"/>
    </row>
    <row r="3" spans="1:9" s="2" customFormat="1" ht="19.899999999999999" customHeight="1" x14ac:dyDescent="0.25">
      <c r="B3" s="119"/>
      <c r="C3" s="575" t="s">
        <v>86</v>
      </c>
      <c r="D3" s="575"/>
      <c r="E3" s="575"/>
      <c r="F3" s="575"/>
      <c r="G3" s="120"/>
      <c r="H3" s="120"/>
      <c r="I3" s="121"/>
    </row>
    <row r="4" spans="1:9" ht="15.75" x14ac:dyDescent="0.25">
      <c r="B4" s="122"/>
      <c r="C4" s="46"/>
      <c r="D4" s="123"/>
      <c r="E4" s="124"/>
      <c r="F4" s="124"/>
      <c r="G4" s="124"/>
      <c r="H4" s="46"/>
      <c r="I4" s="47"/>
    </row>
    <row r="5" spans="1:9" ht="162.6" customHeight="1" x14ac:dyDescent="0.25">
      <c r="B5" s="122"/>
      <c r="C5" s="579"/>
      <c r="D5" s="579"/>
      <c r="E5" s="579"/>
      <c r="F5" s="579"/>
      <c r="G5" s="579"/>
      <c r="H5" s="579"/>
      <c r="I5" s="47"/>
    </row>
    <row r="6" spans="1:9" ht="15.75" x14ac:dyDescent="0.25">
      <c r="B6" s="122"/>
      <c r="C6" s="46"/>
      <c r="D6" s="123"/>
      <c r="E6" s="124"/>
      <c r="F6" s="124"/>
      <c r="G6" s="124"/>
      <c r="H6" s="46"/>
      <c r="I6" s="47"/>
    </row>
    <row r="7" spans="1:9" ht="29.45" customHeight="1" x14ac:dyDescent="0.25">
      <c r="B7" s="122"/>
      <c r="C7" s="578" t="s">
        <v>151</v>
      </c>
      <c r="D7" s="578"/>
      <c r="E7" s="578"/>
      <c r="F7" s="578"/>
      <c r="G7" s="578"/>
      <c r="H7" s="578"/>
      <c r="I7" s="47"/>
    </row>
    <row r="8" spans="1:9" ht="15.75" thickBot="1" x14ac:dyDescent="0.3">
      <c r="B8" s="122"/>
      <c r="C8" s="46"/>
      <c r="D8" s="46"/>
      <c r="E8" s="46"/>
      <c r="F8" s="46"/>
      <c r="G8" s="46"/>
      <c r="H8" s="46"/>
      <c r="I8" s="47"/>
    </row>
    <row r="9" spans="1:9" x14ac:dyDescent="0.25">
      <c r="B9" s="122"/>
      <c r="C9" s="46"/>
      <c r="D9" s="3" t="s">
        <v>0</v>
      </c>
      <c r="E9" s="4" t="s">
        <v>24</v>
      </c>
      <c r="F9" s="4" t="s">
        <v>25</v>
      </c>
      <c r="G9" s="5" t="s">
        <v>1</v>
      </c>
      <c r="H9" s="46"/>
      <c r="I9" s="47"/>
    </row>
    <row r="10" spans="1:9" ht="15.75" thickBot="1" x14ac:dyDescent="0.3">
      <c r="B10" s="122"/>
      <c r="C10" s="46"/>
      <c r="D10" s="6">
        <v>0</v>
      </c>
      <c r="E10" s="7">
        <v>1</v>
      </c>
      <c r="F10" s="7">
        <v>2</v>
      </c>
      <c r="G10" s="8">
        <v>3</v>
      </c>
      <c r="H10" s="46"/>
      <c r="I10" s="47"/>
    </row>
    <row r="11" spans="1:9" x14ac:dyDescent="0.25">
      <c r="B11" s="122"/>
      <c r="C11" s="46"/>
      <c r="D11" s="46"/>
      <c r="E11" s="46"/>
      <c r="F11" s="46"/>
      <c r="G11" s="46"/>
      <c r="H11" s="46"/>
      <c r="I11" s="47"/>
    </row>
    <row r="12" spans="1:9" s="80" customFormat="1" ht="31.9" customHeight="1" x14ac:dyDescent="0.25">
      <c r="B12" s="125"/>
      <c r="C12" s="53">
        <v>1</v>
      </c>
      <c r="D12" s="554" t="s">
        <v>156</v>
      </c>
      <c r="E12" s="554"/>
      <c r="F12" s="554"/>
      <c r="G12" s="554"/>
      <c r="H12" s="10" t="s">
        <v>312</v>
      </c>
      <c r="I12" s="126"/>
    </row>
    <row r="13" spans="1:9" s="80" customFormat="1" ht="31.9" customHeight="1" x14ac:dyDescent="0.25">
      <c r="B13" s="125"/>
      <c r="C13" s="53">
        <v>2</v>
      </c>
      <c r="D13" s="554" t="s">
        <v>157</v>
      </c>
      <c r="E13" s="554"/>
      <c r="F13" s="554"/>
      <c r="G13" s="554"/>
      <c r="H13" s="10" t="s">
        <v>312</v>
      </c>
      <c r="I13" s="126"/>
    </row>
    <row r="14" spans="1:9" s="80" customFormat="1" ht="31.9" customHeight="1" x14ac:dyDescent="0.25">
      <c r="B14" s="125"/>
      <c r="C14" s="53">
        <v>3</v>
      </c>
      <c r="D14" s="554" t="s">
        <v>158</v>
      </c>
      <c r="E14" s="554"/>
      <c r="F14" s="554"/>
      <c r="G14" s="554"/>
      <c r="H14" s="10" t="s">
        <v>312</v>
      </c>
      <c r="I14" s="126"/>
    </row>
    <row r="15" spans="1:9" s="80" customFormat="1" ht="31.9" customHeight="1" x14ac:dyDescent="0.25">
      <c r="B15" s="125"/>
      <c r="C15" s="53">
        <v>4</v>
      </c>
      <c r="D15" s="554" t="s">
        <v>159</v>
      </c>
      <c r="E15" s="554"/>
      <c r="F15" s="554"/>
      <c r="G15" s="554"/>
      <c r="H15" s="10" t="s">
        <v>312</v>
      </c>
      <c r="I15" s="126"/>
    </row>
    <row r="16" spans="1:9" s="80" customFormat="1" ht="31.9" customHeight="1" x14ac:dyDescent="0.25">
      <c r="B16" s="125"/>
      <c r="C16" s="53">
        <v>5</v>
      </c>
      <c r="D16" s="554" t="s">
        <v>160</v>
      </c>
      <c r="E16" s="554"/>
      <c r="F16" s="554"/>
      <c r="G16" s="554"/>
      <c r="H16" s="10" t="s">
        <v>312</v>
      </c>
      <c r="I16" s="126"/>
    </row>
    <row r="17" spans="2:9" s="80" customFormat="1" ht="31.9" customHeight="1" x14ac:dyDescent="0.25">
      <c r="B17" s="125"/>
      <c r="C17" s="53">
        <v>6</v>
      </c>
      <c r="D17" s="554" t="s">
        <v>161</v>
      </c>
      <c r="E17" s="554"/>
      <c r="F17" s="554"/>
      <c r="G17" s="554"/>
      <c r="H17" s="10" t="s">
        <v>312</v>
      </c>
      <c r="I17" s="126"/>
    </row>
    <row r="18" spans="2:9" s="80" customFormat="1" ht="31.9" customHeight="1" x14ac:dyDescent="0.25">
      <c r="B18" s="125"/>
      <c r="C18" s="53">
        <v>7</v>
      </c>
      <c r="D18" s="554" t="s">
        <v>162</v>
      </c>
      <c r="E18" s="554"/>
      <c r="F18" s="554"/>
      <c r="G18" s="554"/>
      <c r="H18" s="10" t="s">
        <v>312</v>
      </c>
      <c r="I18" s="126"/>
    </row>
    <row r="19" spans="2:9" s="80" customFormat="1" ht="31.9" customHeight="1" x14ac:dyDescent="0.25">
      <c r="B19" s="125"/>
      <c r="C19" s="53">
        <v>8</v>
      </c>
      <c r="D19" s="554" t="s">
        <v>163</v>
      </c>
      <c r="E19" s="554"/>
      <c r="F19" s="554"/>
      <c r="G19" s="554"/>
      <c r="H19" s="10" t="s">
        <v>312</v>
      </c>
      <c r="I19" s="126"/>
    </row>
    <row r="20" spans="2:9" s="80" customFormat="1" ht="31.9" customHeight="1" x14ac:dyDescent="0.25">
      <c r="B20" s="125"/>
      <c r="C20" s="53">
        <v>9</v>
      </c>
      <c r="D20" s="554" t="s">
        <v>164</v>
      </c>
      <c r="E20" s="554"/>
      <c r="F20" s="554"/>
      <c r="G20" s="554"/>
      <c r="H20" s="10" t="s">
        <v>312</v>
      </c>
      <c r="I20" s="126"/>
    </row>
    <row r="21" spans="2:9" s="80" customFormat="1" ht="31.9" customHeight="1" x14ac:dyDescent="0.25">
      <c r="B21" s="125"/>
      <c r="C21" s="53">
        <v>10</v>
      </c>
      <c r="D21" s="554" t="s">
        <v>165</v>
      </c>
      <c r="E21" s="554"/>
      <c r="F21" s="554"/>
      <c r="G21" s="554"/>
      <c r="H21" s="10" t="s">
        <v>312</v>
      </c>
      <c r="I21" s="126"/>
    </row>
    <row r="22" spans="2:9" s="80" customFormat="1" ht="31.9" customHeight="1" x14ac:dyDescent="0.25">
      <c r="B22" s="125"/>
      <c r="C22" s="53">
        <v>11</v>
      </c>
      <c r="D22" s="554" t="s">
        <v>166</v>
      </c>
      <c r="E22" s="554"/>
      <c r="F22" s="554"/>
      <c r="G22" s="554"/>
      <c r="H22" s="10" t="s">
        <v>312</v>
      </c>
      <c r="I22" s="126"/>
    </row>
    <row r="23" spans="2:9" s="80" customFormat="1" ht="31.9" customHeight="1" x14ac:dyDescent="0.25">
      <c r="B23" s="125"/>
      <c r="C23" s="53">
        <v>12</v>
      </c>
      <c r="D23" s="554" t="s">
        <v>167</v>
      </c>
      <c r="E23" s="554"/>
      <c r="F23" s="554"/>
      <c r="G23" s="554"/>
      <c r="H23" s="10" t="s">
        <v>312</v>
      </c>
      <c r="I23" s="126"/>
    </row>
    <row r="24" spans="2:9" s="80" customFormat="1" ht="31.9" customHeight="1" x14ac:dyDescent="0.25">
      <c r="B24" s="125"/>
      <c r="C24" s="53">
        <v>13</v>
      </c>
      <c r="D24" s="554" t="s">
        <v>168</v>
      </c>
      <c r="E24" s="554"/>
      <c r="F24" s="554"/>
      <c r="G24" s="554"/>
      <c r="H24" s="10" t="s">
        <v>312</v>
      </c>
      <c r="I24" s="126"/>
    </row>
    <row r="25" spans="2:9" s="80" customFormat="1" ht="31.9" customHeight="1" x14ac:dyDescent="0.25">
      <c r="B25" s="125"/>
      <c r="C25" s="53">
        <v>14</v>
      </c>
      <c r="D25" s="554" t="s">
        <v>169</v>
      </c>
      <c r="E25" s="554"/>
      <c r="F25" s="554"/>
      <c r="G25" s="554"/>
      <c r="H25" s="10" t="s">
        <v>312</v>
      </c>
      <c r="I25" s="126"/>
    </row>
    <row r="26" spans="2:9" s="80" customFormat="1" ht="31.9" customHeight="1" x14ac:dyDescent="0.25">
      <c r="B26" s="125"/>
      <c r="C26" s="53">
        <v>15</v>
      </c>
      <c r="D26" s="554" t="s">
        <v>170</v>
      </c>
      <c r="E26" s="554"/>
      <c r="F26" s="554"/>
      <c r="G26" s="554"/>
      <c r="H26" s="10" t="s">
        <v>312</v>
      </c>
      <c r="I26" s="126"/>
    </row>
    <row r="27" spans="2:9" s="80" customFormat="1" ht="31.9" customHeight="1" x14ac:dyDescent="0.25">
      <c r="B27" s="125"/>
      <c r="C27" s="53">
        <v>16</v>
      </c>
      <c r="D27" s="554" t="s">
        <v>171</v>
      </c>
      <c r="E27" s="554"/>
      <c r="F27" s="554"/>
      <c r="G27" s="554"/>
      <c r="H27" s="10" t="s">
        <v>312</v>
      </c>
      <c r="I27" s="126"/>
    </row>
    <row r="28" spans="2:9" s="80" customFormat="1" ht="31.9" customHeight="1" x14ac:dyDescent="0.25">
      <c r="B28" s="125"/>
      <c r="C28" s="53">
        <v>17</v>
      </c>
      <c r="D28" s="554" t="s">
        <v>172</v>
      </c>
      <c r="E28" s="554"/>
      <c r="F28" s="554"/>
      <c r="G28" s="554"/>
      <c r="H28" s="10" t="s">
        <v>312</v>
      </c>
      <c r="I28" s="126"/>
    </row>
    <row r="29" spans="2:9" s="80" customFormat="1" ht="31.9" customHeight="1" x14ac:dyDescent="0.25">
      <c r="B29" s="125"/>
      <c r="C29" s="53">
        <v>18</v>
      </c>
      <c r="D29" s="554" t="s">
        <v>173</v>
      </c>
      <c r="E29" s="554"/>
      <c r="F29" s="554"/>
      <c r="G29" s="554"/>
      <c r="H29" s="10" t="s">
        <v>312</v>
      </c>
      <c r="I29" s="126"/>
    </row>
    <row r="30" spans="2:9" s="80" customFormat="1" ht="31.9" customHeight="1" x14ac:dyDescent="0.25">
      <c r="B30" s="125"/>
      <c r="C30" s="53">
        <v>19</v>
      </c>
      <c r="D30" s="554" t="s">
        <v>174</v>
      </c>
      <c r="E30" s="554"/>
      <c r="F30" s="554"/>
      <c r="G30" s="554"/>
      <c r="H30" s="10" t="s">
        <v>312</v>
      </c>
      <c r="I30" s="126"/>
    </row>
    <row r="31" spans="2:9" s="80" customFormat="1" ht="31.9" customHeight="1" x14ac:dyDescent="0.25">
      <c r="B31" s="125"/>
      <c r="C31" s="53">
        <v>20</v>
      </c>
      <c r="D31" s="554" t="s">
        <v>175</v>
      </c>
      <c r="E31" s="554"/>
      <c r="F31" s="554"/>
      <c r="G31" s="554"/>
      <c r="H31" s="10" t="s">
        <v>312</v>
      </c>
      <c r="I31" s="126"/>
    </row>
    <row r="32" spans="2:9" s="80" customFormat="1" ht="31.9" customHeight="1" x14ac:dyDescent="0.25">
      <c r="B32" s="125"/>
      <c r="C32" s="53">
        <v>21</v>
      </c>
      <c r="D32" s="554" t="s">
        <v>176</v>
      </c>
      <c r="E32" s="554"/>
      <c r="F32" s="554"/>
      <c r="G32" s="554"/>
      <c r="H32" s="10" t="s">
        <v>312</v>
      </c>
      <c r="I32" s="126"/>
    </row>
    <row r="33" spans="2:9" s="80" customFormat="1" ht="31.9" customHeight="1" x14ac:dyDescent="0.25">
      <c r="B33" s="125"/>
      <c r="C33" s="53">
        <v>22</v>
      </c>
      <c r="D33" s="554" t="s">
        <v>177</v>
      </c>
      <c r="E33" s="554"/>
      <c r="F33" s="554"/>
      <c r="G33" s="554"/>
      <c r="H33" s="10" t="s">
        <v>312</v>
      </c>
      <c r="I33" s="126"/>
    </row>
    <row r="34" spans="2:9" s="80" customFormat="1" ht="31.9" customHeight="1" x14ac:dyDescent="0.25">
      <c r="B34" s="125"/>
      <c r="C34" s="53">
        <v>23</v>
      </c>
      <c r="D34" s="554" t="s">
        <v>178</v>
      </c>
      <c r="E34" s="554"/>
      <c r="F34" s="554"/>
      <c r="G34" s="554"/>
      <c r="H34" s="10" t="s">
        <v>312</v>
      </c>
      <c r="I34" s="126"/>
    </row>
    <row r="35" spans="2:9" s="80" customFormat="1" ht="31.9" customHeight="1" x14ac:dyDescent="0.25">
      <c r="B35" s="125"/>
      <c r="C35" s="53">
        <v>24</v>
      </c>
      <c r="D35" s="554" t="s">
        <v>179</v>
      </c>
      <c r="E35" s="554"/>
      <c r="F35" s="554"/>
      <c r="G35" s="554"/>
      <c r="H35" s="10" t="s">
        <v>312</v>
      </c>
      <c r="I35" s="126"/>
    </row>
    <row r="36" spans="2:9" ht="15.75" thickBot="1" x14ac:dyDescent="0.3">
      <c r="B36" s="122"/>
      <c r="C36" s="46"/>
      <c r="D36" s="46"/>
      <c r="E36" s="46"/>
      <c r="F36" s="46"/>
      <c r="G36" s="46"/>
      <c r="H36" s="46"/>
      <c r="I36" s="47"/>
    </row>
    <row r="37" spans="2:9" ht="21.6" customHeight="1" thickBot="1" x14ac:dyDescent="0.3">
      <c r="B37" s="122"/>
      <c r="C37" s="46"/>
      <c r="D37" s="46"/>
      <c r="E37" s="576" t="s">
        <v>300</v>
      </c>
      <c r="F37" s="577"/>
      <c r="G37" s="139"/>
      <c r="H37" s="127"/>
      <c r="I37" s="47"/>
    </row>
    <row r="38" spans="2:9" ht="15.75" thickBot="1" x14ac:dyDescent="0.3">
      <c r="B38" s="128"/>
      <c r="C38" s="51"/>
      <c r="D38" s="51"/>
      <c r="E38" s="51"/>
      <c r="F38" s="51"/>
      <c r="G38" s="51"/>
      <c r="H38" s="51"/>
      <c r="I38" s="52"/>
    </row>
  </sheetData>
  <sheetProtection algorithmName="SHA-512" hashValue="UQIXM2m3h8sXOcMzjiqHp2tEHWoUikHE5TgYLD29IFLpkBjdQn74jgr+oygr4HFL+6ea8pqhAM/ILjMkc7extw==" saltValue="w35d15F1WSNjTGLwcPDvsQ==" spinCount="100000" sheet="1" objects="1" scenarios="1" selectLockedCells="1"/>
  <mergeCells count="28">
    <mergeCell ref="C3:F3"/>
    <mergeCell ref="D35:G35"/>
    <mergeCell ref="D15:G15"/>
    <mergeCell ref="E37:F37"/>
    <mergeCell ref="C7:H7"/>
    <mergeCell ref="D12:G12"/>
    <mergeCell ref="D13:G13"/>
    <mergeCell ref="D14:G14"/>
    <mergeCell ref="D27:G27"/>
    <mergeCell ref="D16:G16"/>
    <mergeCell ref="D17:G17"/>
    <mergeCell ref="D18:G18"/>
    <mergeCell ref="D19:G19"/>
    <mergeCell ref="D20:G20"/>
    <mergeCell ref="D21:G21"/>
    <mergeCell ref="C5:H5"/>
    <mergeCell ref="D34:G34"/>
    <mergeCell ref="D24:G24"/>
    <mergeCell ref="D25:G25"/>
    <mergeCell ref="D26:G26"/>
    <mergeCell ref="D28:G28"/>
    <mergeCell ref="D29:G29"/>
    <mergeCell ref="D22:G22"/>
    <mergeCell ref="D30:G30"/>
    <mergeCell ref="D31:G31"/>
    <mergeCell ref="D32:G32"/>
    <mergeCell ref="D33:G33"/>
    <mergeCell ref="D23:G23"/>
  </mergeCells>
  <conditionalFormatting sqref="H12:H35">
    <cfRule type="cellIs" dxfId="39"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35" xr:uid="{DB8F33EB-A8D7-4844-8D87-B79C38CD1F52}">
      <formula1>"-, 0,1,2,3"</formula1>
    </dataValidation>
  </dataValidations>
  <hyperlinks>
    <hyperlink ref="E37:F37" location="Accueil!A1" display="Retour à l'accueil" xr:uid="{BD2629B6-9B62-4EBF-AFE4-0536DE25C11A}"/>
  </hyperlinks>
  <pageMargins left="0.7" right="0.7" top="0.75" bottom="0.75" header="0.3" footer="0.3"/>
  <pageSetup scale="61"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007A-A615-4586-947D-9671A0D11615}">
  <sheetPr codeName="Feuil16">
    <tabColor rgb="FF8EBDB5"/>
  </sheetPr>
  <dimension ref="A1:I22"/>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18"/>
      <c r="C2" s="44"/>
      <c r="D2" s="44"/>
      <c r="E2" s="44"/>
      <c r="F2" s="44"/>
      <c r="G2" s="44"/>
      <c r="H2" s="44"/>
      <c r="I2" s="45"/>
    </row>
    <row r="3" spans="1:9" s="2" customFormat="1" ht="19.899999999999999" customHeight="1" x14ac:dyDescent="0.25">
      <c r="B3" s="119"/>
      <c r="C3" s="575" t="s">
        <v>152</v>
      </c>
      <c r="D3" s="575"/>
      <c r="E3" s="575"/>
      <c r="F3" s="575"/>
      <c r="G3" s="120"/>
      <c r="H3" s="120"/>
      <c r="I3" s="121"/>
    </row>
    <row r="4" spans="1:9" ht="15.75" x14ac:dyDescent="0.25">
      <c r="B4" s="122"/>
      <c r="C4" s="46"/>
      <c r="D4" s="123"/>
      <c r="E4" s="124"/>
      <c r="F4" s="124"/>
      <c r="G4" s="124"/>
      <c r="H4" s="46"/>
      <c r="I4" s="47"/>
    </row>
    <row r="5" spans="1:9" ht="99.6" customHeight="1" x14ac:dyDescent="0.25">
      <c r="B5" s="122"/>
      <c r="C5" s="579"/>
      <c r="D5" s="579"/>
      <c r="E5" s="579"/>
      <c r="F5" s="579"/>
      <c r="G5" s="579"/>
      <c r="H5" s="579"/>
      <c r="I5" s="47"/>
    </row>
    <row r="6" spans="1:9" ht="15.75" x14ac:dyDescent="0.25">
      <c r="B6" s="122"/>
      <c r="C6" s="46"/>
      <c r="D6" s="123"/>
      <c r="E6" s="124"/>
      <c r="F6" s="124"/>
      <c r="G6" s="124"/>
      <c r="H6" s="46"/>
      <c r="I6" s="47"/>
    </row>
    <row r="7" spans="1:9" ht="29.45" customHeight="1" x14ac:dyDescent="0.25">
      <c r="B7" s="122"/>
      <c r="C7" s="578" t="s">
        <v>153</v>
      </c>
      <c r="D7" s="578"/>
      <c r="E7" s="578"/>
      <c r="F7" s="578"/>
      <c r="G7" s="578"/>
      <c r="H7" s="578"/>
      <c r="I7" s="47"/>
    </row>
    <row r="8" spans="1:9" ht="15.75" thickBot="1" x14ac:dyDescent="0.3">
      <c r="B8" s="122"/>
      <c r="C8" s="46"/>
      <c r="D8" s="46"/>
      <c r="E8" s="46"/>
      <c r="F8" s="46"/>
      <c r="G8" s="46"/>
      <c r="H8" s="46"/>
      <c r="I8" s="47"/>
    </row>
    <row r="9" spans="1:9" x14ac:dyDescent="0.25">
      <c r="B9" s="122"/>
      <c r="C9" s="46"/>
      <c r="D9" s="3" t="s">
        <v>0</v>
      </c>
      <c r="E9" s="4" t="s">
        <v>24</v>
      </c>
      <c r="F9" s="4" t="s">
        <v>25</v>
      </c>
      <c r="G9" s="5" t="s">
        <v>1</v>
      </c>
      <c r="H9" s="46"/>
      <c r="I9" s="47"/>
    </row>
    <row r="10" spans="1:9" ht="15.75" thickBot="1" x14ac:dyDescent="0.3">
      <c r="B10" s="122"/>
      <c r="C10" s="46"/>
      <c r="D10" s="6">
        <v>0</v>
      </c>
      <c r="E10" s="7">
        <v>1</v>
      </c>
      <c r="F10" s="7">
        <v>2</v>
      </c>
      <c r="G10" s="8">
        <v>3</v>
      </c>
      <c r="H10" s="46"/>
      <c r="I10" s="47"/>
    </row>
    <row r="11" spans="1:9" x14ac:dyDescent="0.25">
      <c r="B11" s="122"/>
      <c r="C11" s="46"/>
      <c r="D11" s="46"/>
      <c r="E11" s="46"/>
      <c r="F11" s="46"/>
      <c r="G11" s="46"/>
      <c r="H11" s="46"/>
      <c r="I11" s="47"/>
    </row>
    <row r="12" spans="1:9" s="80" customFormat="1" ht="31.9" customHeight="1" x14ac:dyDescent="0.25">
      <c r="B12" s="125"/>
      <c r="C12" s="53">
        <v>25</v>
      </c>
      <c r="D12" s="554" t="s">
        <v>180</v>
      </c>
      <c r="E12" s="554"/>
      <c r="F12" s="554"/>
      <c r="G12" s="554"/>
      <c r="H12" s="10" t="s">
        <v>312</v>
      </c>
      <c r="I12" s="126"/>
    </row>
    <row r="13" spans="1:9" s="80" customFormat="1" ht="31.9" customHeight="1" x14ac:dyDescent="0.25">
      <c r="B13" s="125"/>
      <c r="C13" s="53">
        <v>26</v>
      </c>
      <c r="D13" s="554" t="s">
        <v>181</v>
      </c>
      <c r="E13" s="554"/>
      <c r="F13" s="554"/>
      <c r="G13" s="554"/>
      <c r="H13" s="10" t="s">
        <v>312</v>
      </c>
      <c r="I13" s="126"/>
    </row>
    <row r="14" spans="1:9" s="80" customFormat="1" ht="31.9" customHeight="1" x14ac:dyDescent="0.25">
      <c r="B14" s="125"/>
      <c r="C14" s="53">
        <v>27</v>
      </c>
      <c r="D14" s="554" t="s">
        <v>182</v>
      </c>
      <c r="E14" s="554"/>
      <c r="F14" s="554"/>
      <c r="G14" s="554"/>
      <c r="H14" s="10" t="s">
        <v>312</v>
      </c>
      <c r="I14" s="126"/>
    </row>
    <row r="15" spans="1:9" s="80" customFormat="1" ht="31.9" customHeight="1" x14ac:dyDescent="0.25">
      <c r="B15" s="125"/>
      <c r="C15" s="53">
        <v>28</v>
      </c>
      <c r="D15" s="554" t="s">
        <v>183</v>
      </c>
      <c r="E15" s="554"/>
      <c r="F15" s="554"/>
      <c r="G15" s="554"/>
      <c r="H15" s="10" t="s">
        <v>312</v>
      </c>
      <c r="I15" s="126"/>
    </row>
    <row r="16" spans="1:9" s="80" customFormat="1" ht="31.9" customHeight="1" x14ac:dyDescent="0.25">
      <c r="B16" s="125"/>
      <c r="C16" s="53">
        <v>29</v>
      </c>
      <c r="D16" s="554" t="s">
        <v>184</v>
      </c>
      <c r="E16" s="554"/>
      <c r="F16" s="554"/>
      <c r="G16" s="554"/>
      <c r="H16" s="10" t="s">
        <v>312</v>
      </c>
      <c r="I16" s="126"/>
    </row>
    <row r="17" spans="2:9" s="80" customFormat="1" ht="31.9" customHeight="1" x14ac:dyDescent="0.25">
      <c r="B17" s="125"/>
      <c r="C17" s="53">
        <v>30</v>
      </c>
      <c r="D17" s="554" t="s">
        <v>185</v>
      </c>
      <c r="E17" s="554"/>
      <c r="F17" s="554"/>
      <c r="G17" s="554"/>
      <c r="H17" s="10" t="s">
        <v>312</v>
      </c>
      <c r="I17" s="126"/>
    </row>
    <row r="18" spans="2:9" s="80" customFormat="1" ht="31.9" customHeight="1" x14ac:dyDescent="0.25">
      <c r="B18" s="125"/>
      <c r="C18" s="53">
        <v>31</v>
      </c>
      <c r="D18" s="554" t="s">
        <v>186</v>
      </c>
      <c r="E18" s="554"/>
      <c r="F18" s="554"/>
      <c r="G18" s="554"/>
      <c r="H18" s="10" t="s">
        <v>312</v>
      </c>
      <c r="I18" s="126"/>
    </row>
    <row r="19" spans="2:9" s="80" customFormat="1" ht="31.9" customHeight="1" x14ac:dyDescent="0.25">
      <c r="B19" s="125"/>
      <c r="C19" s="53">
        <v>32</v>
      </c>
      <c r="D19" s="554" t="s">
        <v>187</v>
      </c>
      <c r="E19" s="554"/>
      <c r="F19" s="554"/>
      <c r="G19" s="554"/>
      <c r="H19" s="10" t="s">
        <v>312</v>
      </c>
      <c r="I19" s="126"/>
    </row>
    <row r="20" spans="2:9" ht="15.75" thickBot="1" x14ac:dyDescent="0.3">
      <c r="B20" s="122"/>
      <c r="C20" s="46"/>
      <c r="D20" s="46"/>
      <c r="E20" s="46"/>
      <c r="F20" s="46"/>
      <c r="G20" s="46"/>
      <c r="H20" s="46"/>
      <c r="I20" s="47"/>
    </row>
    <row r="21" spans="2:9" ht="21.6" customHeight="1" thickBot="1" x14ac:dyDescent="0.3">
      <c r="B21" s="122"/>
      <c r="C21" s="46"/>
      <c r="D21" s="46"/>
      <c r="E21" s="576" t="s">
        <v>300</v>
      </c>
      <c r="F21" s="577"/>
      <c r="G21" s="139"/>
      <c r="H21" s="127"/>
      <c r="I21" s="47"/>
    </row>
    <row r="22" spans="2:9" ht="15.75" thickBot="1" x14ac:dyDescent="0.3">
      <c r="B22" s="128"/>
      <c r="C22" s="51"/>
      <c r="D22" s="51"/>
      <c r="E22" s="51"/>
      <c r="F22" s="51"/>
      <c r="G22" s="51"/>
      <c r="H22" s="51"/>
      <c r="I22" s="52"/>
    </row>
  </sheetData>
  <sheetProtection algorithmName="SHA-512" hashValue="3aGE2d3euVviOCRr4SGyHfctGdSvQh5rNNDf6s8W6YB1uux4wDLzd42erOroyCcMTp0HIQHSw7vnKVHlBtB05w==" saltValue="IW8OqmeNdftsv1mS1b8+NQ==" spinCount="100000" sheet="1" objects="1" scenarios="1" selectLockedCells="1"/>
  <mergeCells count="12">
    <mergeCell ref="C3:F3"/>
    <mergeCell ref="D15:G15"/>
    <mergeCell ref="C7:H7"/>
    <mergeCell ref="D12:G12"/>
    <mergeCell ref="D13:G13"/>
    <mergeCell ref="D14:G14"/>
    <mergeCell ref="C5:H5"/>
    <mergeCell ref="E21:F21"/>
    <mergeCell ref="D16:G16"/>
    <mergeCell ref="D17:G17"/>
    <mergeCell ref="D18:G18"/>
    <mergeCell ref="D19:G19"/>
  </mergeCells>
  <conditionalFormatting sqref="H12:H19">
    <cfRule type="cellIs" dxfId="38"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19" xr:uid="{D723F0A3-5A45-4CFC-A9D6-00CAB8472754}">
      <formula1>"-, 0,1,2,3"</formula1>
    </dataValidation>
  </dataValidations>
  <hyperlinks>
    <hyperlink ref="E21:F21" location="Accueil!A1" display="Retour à l'accueil" xr:uid="{BBA450B0-2683-4D29-AC95-5C3D6AFA6CF6}"/>
  </hyperlinks>
  <pageMargins left="0.7" right="0.7" top="0.75" bottom="0.75" header="0.3" footer="0.3"/>
  <pageSetup scale="7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ECE37-EBF8-4227-80E3-800E9A69969A}">
  <sheetPr codeName="Feuil17">
    <tabColor rgb="FF8EBDB5"/>
  </sheetPr>
  <dimension ref="A1:I29"/>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18"/>
      <c r="C2" s="44"/>
      <c r="D2" s="44"/>
      <c r="E2" s="44"/>
      <c r="F2" s="44"/>
      <c r="G2" s="44"/>
      <c r="H2" s="44"/>
      <c r="I2" s="45"/>
    </row>
    <row r="3" spans="1:9" s="2" customFormat="1" ht="19.899999999999999" customHeight="1" x14ac:dyDescent="0.25">
      <c r="B3" s="119"/>
      <c r="C3" s="575" t="s">
        <v>154</v>
      </c>
      <c r="D3" s="575"/>
      <c r="E3" s="575"/>
      <c r="F3" s="575"/>
      <c r="G3" s="120"/>
      <c r="H3" s="120"/>
      <c r="I3" s="121"/>
    </row>
    <row r="4" spans="1:9" ht="15.75" x14ac:dyDescent="0.25">
      <c r="B4" s="122"/>
      <c r="C4" s="46"/>
      <c r="D4" s="123"/>
      <c r="E4" s="124"/>
      <c r="F4" s="124"/>
      <c r="G4" s="124"/>
      <c r="H4" s="46"/>
      <c r="I4" s="47"/>
    </row>
    <row r="5" spans="1:9" ht="189" customHeight="1" x14ac:dyDescent="0.25">
      <c r="B5" s="122"/>
      <c r="C5" s="579"/>
      <c r="D5" s="579"/>
      <c r="E5" s="579"/>
      <c r="F5" s="579"/>
      <c r="G5" s="579"/>
      <c r="H5" s="579"/>
      <c r="I5" s="47"/>
    </row>
    <row r="6" spans="1:9" ht="15.75" x14ac:dyDescent="0.25">
      <c r="B6" s="122"/>
      <c r="C6" s="46"/>
      <c r="D6" s="123"/>
      <c r="E6" s="124"/>
      <c r="F6" s="124"/>
      <c r="G6" s="124"/>
      <c r="H6" s="46"/>
      <c r="I6" s="47"/>
    </row>
    <row r="7" spans="1:9" ht="29.45" customHeight="1" x14ac:dyDescent="0.25">
      <c r="B7" s="122"/>
      <c r="C7" s="578" t="s">
        <v>155</v>
      </c>
      <c r="D7" s="578"/>
      <c r="E7" s="578"/>
      <c r="F7" s="578"/>
      <c r="G7" s="578"/>
      <c r="H7" s="578"/>
      <c r="I7" s="47"/>
    </row>
    <row r="8" spans="1:9" ht="15.75" thickBot="1" x14ac:dyDescent="0.3">
      <c r="B8" s="122"/>
      <c r="C8" s="46"/>
      <c r="D8" s="46"/>
      <c r="E8" s="46"/>
      <c r="F8" s="46"/>
      <c r="G8" s="46"/>
      <c r="H8" s="46"/>
      <c r="I8" s="47"/>
    </row>
    <row r="9" spans="1:9" x14ac:dyDescent="0.25">
      <c r="B9" s="122"/>
      <c r="C9" s="46"/>
      <c r="D9" s="3" t="s">
        <v>0</v>
      </c>
      <c r="E9" s="4" t="s">
        <v>24</v>
      </c>
      <c r="F9" s="4" t="s">
        <v>25</v>
      </c>
      <c r="G9" s="5" t="s">
        <v>1</v>
      </c>
      <c r="H9" s="46"/>
      <c r="I9" s="47"/>
    </row>
    <row r="10" spans="1:9" ht="15.75" thickBot="1" x14ac:dyDescent="0.3">
      <c r="B10" s="122"/>
      <c r="C10" s="46"/>
      <c r="D10" s="6">
        <v>0</v>
      </c>
      <c r="E10" s="7">
        <v>1</v>
      </c>
      <c r="F10" s="7">
        <v>2</v>
      </c>
      <c r="G10" s="8">
        <v>3</v>
      </c>
      <c r="H10" s="46"/>
      <c r="I10" s="47"/>
    </row>
    <row r="11" spans="1:9" x14ac:dyDescent="0.25">
      <c r="B11" s="122"/>
      <c r="C11" s="46"/>
      <c r="D11" s="46"/>
      <c r="E11" s="46"/>
      <c r="F11" s="46"/>
      <c r="G11" s="46"/>
      <c r="H11" s="46"/>
      <c r="I11" s="47"/>
    </row>
    <row r="12" spans="1:9" s="80" customFormat="1" ht="31.9" customHeight="1" x14ac:dyDescent="0.25">
      <c r="B12" s="125"/>
      <c r="C12" s="53">
        <v>33</v>
      </c>
      <c r="D12" s="554" t="s">
        <v>188</v>
      </c>
      <c r="E12" s="554"/>
      <c r="F12" s="554"/>
      <c r="G12" s="554"/>
      <c r="H12" s="10" t="s">
        <v>312</v>
      </c>
      <c r="I12" s="126"/>
    </row>
    <row r="13" spans="1:9" s="80" customFormat="1" ht="31.9" customHeight="1" x14ac:dyDescent="0.25">
      <c r="B13" s="125"/>
      <c r="C13" s="53">
        <v>34</v>
      </c>
      <c r="D13" s="554" t="s">
        <v>189</v>
      </c>
      <c r="E13" s="554"/>
      <c r="F13" s="554"/>
      <c r="G13" s="554"/>
      <c r="H13" s="10" t="s">
        <v>312</v>
      </c>
      <c r="I13" s="126"/>
    </row>
    <row r="14" spans="1:9" s="80" customFormat="1" ht="31.9" customHeight="1" x14ac:dyDescent="0.25">
      <c r="B14" s="125"/>
      <c r="C14" s="53">
        <v>35</v>
      </c>
      <c r="D14" s="554" t="s">
        <v>190</v>
      </c>
      <c r="E14" s="554"/>
      <c r="F14" s="554"/>
      <c r="G14" s="554"/>
      <c r="H14" s="10" t="s">
        <v>312</v>
      </c>
      <c r="I14" s="126"/>
    </row>
    <row r="15" spans="1:9" s="80" customFormat="1" ht="31.9" customHeight="1" x14ac:dyDescent="0.25">
      <c r="B15" s="125"/>
      <c r="C15" s="53">
        <v>36</v>
      </c>
      <c r="D15" s="554" t="s">
        <v>191</v>
      </c>
      <c r="E15" s="554"/>
      <c r="F15" s="554"/>
      <c r="G15" s="554"/>
      <c r="H15" s="10" t="s">
        <v>312</v>
      </c>
      <c r="I15" s="126"/>
    </row>
    <row r="16" spans="1:9" s="80" customFormat="1" ht="31.9" customHeight="1" x14ac:dyDescent="0.25">
      <c r="B16" s="125"/>
      <c r="C16" s="53">
        <v>37</v>
      </c>
      <c r="D16" s="554" t="s">
        <v>192</v>
      </c>
      <c r="E16" s="554"/>
      <c r="F16" s="554"/>
      <c r="G16" s="554"/>
      <c r="H16" s="10" t="s">
        <v>312</v>
      </c>
      <c r="I16" s="126"/>
    </row>
    <row r="17" spans="2:9" s="80" customFormat="1" ht="31.9" customHeight="1" x14ac:dyDescent="0.25">
      <c r="B17" s="125"/>
      <c r="C17" s="53">
        <v>38</v>
      </c>
      <c r="D17" s="554" t="s">
        <v>193</v>
      </c>
      <c r="E17" s="554"/>
      <c r="F17" s="554"/>
      <c r="G17" s="554"/>
      <c r="H17" s="10" t="s">
        <v>312</v>
      </c>
      <c r="I17" s="126"/>
    </row>
    <row r="18" spans="2:9" s="80" customFormat="1" ht="31.9" customHeight="1" x14ac:dyDescent="0.25">
      <c r="B18" s="125"/>
      <c r="C18" s="53">
        <v>39</v>
      </c>
      <c r="D18" s="554" t="s">
        <v>194</v>
      </c>
      <c r="E18" s="554"/>
      <c r="F18" s="554"/>
      <c r="G18" s="554"/>
      <c r="H18" s="10" t="s">
        <v>312</v>
      </c>
      <c r="I18" s="126"/>
    </row>
    <row r="19" spans="2:9" s="80" customFormat="1" ht="31.9" customHeight="1" x14ac:dyDescent="0.25">
      <c r="B19" s="125"/>
      <c r="C19" s="53">
        <v>40</v>
      </c>
      <c r="D19" s="554" t="s">
        <v>195</v>
      </c>
      <c r="E19" s="554"/>
      <c r="F19" s="554"/>
      <c r="G19" s="554"/>
      <c r="H19" s="10" t="s">
        <v>312</v>
      </c>
      <c r="I19" s="126"/>
    </row>
    <row r="20" spans="2:9" s="80" customFormat="1" ht="31.9" customHeight="1" x14ac:dyDescent="0.25">
      <c r="B20" s="125"/>
      <c r="C20" s="53">
        <v>41</v>
      </c>
      <c r="D20" s="554" t="s">
        <v>196</v>
      </c>
      <c r="E20" s="554"/>
      <c r="F20" s="554"/>
      <c r="G20" s="554"/>
      <c r="H20" s="10" t="s">
        <v>312</v>
      </c>
      <c r="I20" s="126"/>
    </row>
    <row r="21" spans="2:9" s="80" customFormat="1" ht="31.9" customHeight="1" x14ac:dyDescent="0.25">
      <c r="B21" s="125"/>
      <c r="C21" s="53">
        <v>42</v>
      </c>
      <c r="D21" s="554" t="s">
        <v>197</v>
      </c>
      <c r="E21" s="554"/>
      <c r="F21" s="554"/>
      <c r="G21" s="554"/>
      <c r="H21" s="10" t="s">
        <v>312</v>
      </c>
      <c r="I21" s="126"/>
    </row>
    <row r="22" spans="2:9" s="80" customFormat="1" ht="31.9" customHeight="1" x14ac:dyDescent="0.25">
      <c r="B22" s="125"/>
      <c r="C22" s="53">
        <v>43</v>
      </c>
      <c r="D22" s="554" t="s">
        <v>198</v>
      </c>
      <c r="E22" s="554"/>
      <c r="F22" s="554"/>
      <c r="G22" s="554"/>
      <c r="H22" s="10" t="s">
        <v>312</v>
      </c>
      <c r="I22" s="126"/>
    </row>
    <row r="23" spans="2:9" s="80" customFormat="1" ht="31.9" customHeight="1" x14ac:dyDescent="0.25">
      <c r="B23" s="125"/>
      <c r="C23" s="53">
        <v>44</v>
      </c>
      <c r="D23" s="554" t="s">
        <v>199</v>
      </c>
      <c r="E23" s="554"/>
      <c r="F23" s="554"/>
      <c r="G23" s="554"/>
      <c r="H23" s="10" t="s">
        <v>312</v>
      </c>
      <c r="I23" s="126"/>
    </row>
    <row r="24" spans="2:9" s="80" customFormat="1" ht="31.9" customHeight="1" x14ac:dyDescent="0.25">
      <c r="B24" s="125"/>
      <c r="C24" s="53">
        <v>45</v>
      </c>
      <c r="D24" s="554" t="s">
        <v>200</v>
      </c>
      <c r="E24" s="554"/>
      <c r="F24" s="554"/>
      <c r="G24" s="554"/>
      <c r="H24" s="10" t="s">
        <v>312</v>
      </c>
      <c r="I24" s="126"/>
    </row>
    <row r="25" spans="2:9" s="80" customFormat="1" ht="31.9" customHeight="1" x14ac:dyDescent="0.25">
      <c r="B25" s="125"/>
      <c r="C25" s="53">
        <v>46</v>
      </c>
      <c r="D25" s="554" t="s">
        <v>201</v>
      </c>
      <c r="E25" s="554"/>
      <c r="F25" s="554"/>
      <c r="G25" s="554"/>
      <c r="H25" s="10" t="s">
        <v>312</v>
      </c>
      <c r="I25" s="126"/>
    </row>
    <row r="26" spans="2:9" s="80" customFormat="1" ht="31.9" customHeight="1" x14ac:dyDescent="0.25">
      <c r="B26" s="125"/>
      <c r="C26" s="53">
        <v>47</v>
      </c>
      <c r="D26" s="554" t="s">
        <v>202</v>
      </c>
      <c r="E26" s="554"/>
      <c r="F26" s="554"/>
      <c r="G26" s="554"/>
      <c r="H26" s="10" t="s">
        <v>312</v>
      </c>
      <c r="I26" s="126"/>
    </row>
    <row r="27" spans="2:9" ht="15.75" thickBot="1" x14ac:dyDescent="0.3">
      <c r="B27" s="122"/>
      <c r="C27" s="46"/>
      <c r="D27" s="46"/>
      <c r="E27" s="46"/>
      <c r="F27" s="46"/>
      <c r="G27" s="46"/>
      <c r="H27" s="46"/>
      <c r="I27" s="47"/>
    </row>
    <row r="28" spans="2:9" ht="21.6" customHeight="1" thickBot="1" x14ac:dyDescent="0.3">
      <c r="B28" s="122"/>
      <c r="C28" s="46"/>
      <c r="D28" s="46"/>
      <c r="E28" s="576" t="s">
        <v>300</v>
      </c>
      <c r="F28" s="577"/>
      <c r="G28" s="139"/>
      <c r="H28" s="127"/>
      <c r="I28" s="47"/>
    </row>
    <row r="29" spans="2:9" ht="15.75" thickBot="1" x14ac:dyDescent="0.3">
      <c r="B29" s="128"/>
      <c r="C29" s="51"/>
      <c r="D29" s="51"/>
      <c r="E29" s="51"/>
      <c r="F29" s="51"/>
      <c r="G29" s="51"/>
      <c r="H29" s="51"/>
      <c r="I29" s="52"/>
    </row>
  </sheetData>
  <sheetProtection algorithmName="SHA-512" hashValue="1nXrmzT3dwR90MmQbYgeM0DoqhA2lMURRcI89F3c9//lZHiClzJMv7ESXqJfDEwoiy0Pa5BY9bqXbLDmAojgng==" saltValue="YJvbwlJgUKOyzLO31zYnMA==" spinCount="100000" sheet="1" objects="1" scenarios="1" selectLockedCells="1"/>
  <mergeCells count="19">
    <mergeCell ref="D18:G18"/>
    <mergeCell ref="D19:G19"/>
    <mergeCell ref="D20:G20"/>
    <mergeCell ref="C5:H5"/>
    <mergeCell ref="C3:F3"/>
    <mergeCell ref="E28:F28"/>
    <mergeCell ref="D22:G22"/>
    <mergeCell ref="D23:G23"/>
    <mergeCell ref="D24:G24"/>
    <mergeCell ref="D25:G25"/>
    <mergeCell ref="D26:G26"/>
    <mergeCell ref="D21:G21"/>
    <mergeCell ref="C7:H7"/>
    <mergeCell ref="D12:G12"/>
    <mergeCell ref="D13:G13"/>
    <mergeCell ref="D14:G14"/>
    <mergeCell ref="D15:G15"/>
    <mergeCell ref="D16:G16"/>
    <mergeCell ref="D17:G17"/>
  </mergeCells>
  <conditionalFormatting sqref="H12:H26">
    <cfRule type="cellIs" dxfId="37"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6" xr:uid="{275FA827-3B0B-4265-A204-B125B7DF894A}">
      <formula1>"-, 0,1,2,3"</formula1>
    </dataValidation>
  </dataValidations>
  <hyperlinks>
    <hyperlink ref="E28:F28" location="Accueil!A1" display="Retour à l'accueil" xr:uid="{1462D229-8795-4EE2-8C41-993A0F80068D}"/>
  </hyperlinks>
  <pageMargins left="0.7" right="0.7" top="0.75" bottom="0.75" header="0.3" footer="0.3"/>
  <pageSetup scale="7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5A97-A7FD-4D1F-8378-382042F05B8B}">
  <sheetPr codeName="Feuil18">
    <tabColor rgb="FF8EBDB5"/>
  </sheetPr>
  <dimension ref="A1:I23"/>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18"/>
      <c r="C2" s="44"/>
      <c r="D2" s="44"/>
      <c r="E2" s="44"/>
      <c r="F2" s="44"/>
      <c r="G2" s="44"/>
      <c r="H2" s="44"/>
      <c r="I2" s="45"/>
    </row>
    <row r="3" spans="1:9" s="2" customFormat="1" ht="19.899999999999999" customHeight="1" x14ac:dyDescent="0.25">
      <c r="B3" s="119"/>
      <c r="C3" s="575" t="s">
        <v>82</v>
      </c>
      <c r="D3" s="575"/>
      <c r="E3" s="575"/>
      <c r="F3" s="575"/>
      <c r="G3" s="120"/>
      <c r="H3" s="120"/>
      <c r="I3" s="121"/>
    </row>
    <row r="4" spans="1:9" ht="15.75" x14ac:dyDescent="0.25">
      <c r="B4" s="122"/>
      <c r="C4" s="46"/>
      <c r="D4" s="123"/>
      <c r="E4" s="124"/>
      <c r="F4" s="124"/>
      <c r="G4" s="124"/>
      <c r="H4" s="46"/>
      <c r="I4" s="47"/>
    </row>
    <row r="5" spans="1:9" ht="83.45" customHeight="1" x14ac:dyDescent="0.25">
      <c r="B5" s="122"/>
      <c r="C5" s="579"/>
      <c r="D5" s="579"/>
      <c r="E5" s="579"/>
      <c r="F5" s="579"/>
      <c r="G5" s="579"/>
      <c r="H5" s="579"/>
      <c r="I5" s="47"/>
    </row>
    <row r="6" spans="1:9" ht="15.75" x14ac:dyDescent="0.25">
      <c r="B6" s="122"/>
      <c r="C6" s="46"/>
      <c r="D6" s="123"/>
      <c r="E6" s="124"/>
      <c r="F6" s="124"/>
      <c r="G6" s="124"/>
      <c r="H6" s="46"/>
      <c r="I6" s="47"/>
    </row>
    <row r="7" spans="1:9" ht="29.45" customHeight="1" x14ac:dyDescent="0.25">
      <c r="B7" s="122"/>
      <c r="C7" s="578" t="s">
        <v>147</v>
      </c>
      <c r="D7" s="578"/>
      <c r="E7" s="578"/>
      <c r="F7" s="578"/>
      <c r="G7" s="578"/>
      <c r="H7" s="578"/>
      <c r="I7" s="47"/>
    </row>
    <row r="8" spans="1:9" ht="15.75" thickBot="1" x14ac:dyDescent="0.3">
      <c r="B8" s="122"/>
      <c r="C8" s="46"/>
      <c r="D8" s="46"/>
      <c r="E8" s="46"/>
      <c r="F8" s="46"/>
      <c r="G8" s="46"/>
      <c r="H8" s="46"/>
      <c r="I8" s="47"/>
    </row>
    <row r="9" spans="1:9" x14ac:dyDescent="0.25">
      <c r="B9" s="122"/>
      <c r="C9" s="46"/>
      <c r="D9" s="3" t="s">
        <v>0</v>
      </c>
      <c r="E9" s="4" t="s">
        <v>24</v>
      </c>
      <c r="F9" s="4" t="s">
        <v>25</v>
      </c>
      <c r="G9" s="5" t="s">
        <v>1</v>
      </c>
      <c r="H9" s="46"/>
      <c r="I9" s="47"/>
    </row>
    <row r="10" spans="1:9" ht="15.75" thickBot="1" x14ac:dyDescent="0.3">
      <c r="B10" s="122"/>
      <c r="C10" s="46"/>
      <c r="D10" s="6">
        <v>0</v>
      </c>
      <c r="E10" s="7">
        <v>1</v>
      </c>
      <c r="F10" s="7">
        <v>2</v>
      </c>
      <c r="G10" s="8">
        <v>3</v>
      </c>
      <c r="H10" s="46"/>
      <c r="I10" s="47"/>
    </row>
    <row r="11" spans="1:9" x14ac:dyDescent="0.25">
      <c r="B11" s="122"/>
      <c r="C11" s="46"/>
      <c r="D11" s="46"/>
      <c r="E11" s="46"/>
      <c r="F11" s="46"/>
      <c r="G11" s="46"/>
      <c r="H11" s="46"/>
      <c r="I11" s="47"/>
    </row>
    <row r="12" spans="1:9" s="80" customFormat="1" ht="31.9" customHeight="1" x14ac:dyDescent="0.25">
      <c r="B12" s="125"/>
      <c r="C12" s="53">
        <v>48</v>
      </c>
      <c r="D12" s="554" t="s">
        <v>203</v>
      </c>
      <c r="E12" s="554"/>
      <c r="F12" s="554"/>
      <c r="G12" s="554"/>
      <c r="H12" s="10" t="s">
        <v>312</v>
      </c>
      <c r="I12" s="126"/>
    </row>
    <row r="13" spans="1:9" s="80" customFormat="1" ht="31.9" customHeight="1" x14ac:dyDescent="0.25">
      <c r="B13" s="125"/>
      <c r="C13" s="53">
        <v>49</v>
      </c>
      <c r="D13" s="554" t="s">
        <v>204</v>
      </c>
      <c r="E13" s="554"/>
      <c r="F13" s="554"/>
      <c r="G13" s="554"/>
      <c r="H13" s="10" t="s">
        <v>312</v>
      </c>
      <c r="I13" s="126"/>
    </row>
    <row r="14" spans="1:9" s="80" customFormat="1" ht="31.9" customHeight="1" x14ac:dyDescent="0.25">
      <c r="B14" s="125"/>
      <c r="C14" s="53">
        <v>50</v>
      </c>
      <c r="D14" s="554" t="s">
        <v>205</v>
      </c>
      <c r="E14" s="554"/>
      <c r="F14" s="554"/>
      <c r="G14" s="554"/>
      <c r="H14" s="10" t="s">
        <v>312</v>
      </c>
      <c r="I14" s="126"/>
    </row>
    <row r="15" spans="1:9" s="80" customFormat="1" ht="31.9" customHeight="1" x14ac:dyDescent="0.25">
      <c r="B15" s="125"/>
      <c r="C15" s="53">
        <v>51</v>
      </c>
      <c r="D15" s="554" t="s">
        <v>206</v>
      </c>
      <c r="E15" s="554"/>
      <c r="F15" s="554"/>
      <c r="G15" s="554"/>
      <c r="H15" s="10" t="s">
        <v>312</v>
      </c>
      <c r="I15" s="126"/>
    </row>
    <row r="16" spans="1:9" s="80" customFormat="1" ht="31.9" customHeight="1" x14ac:dyDescent="0.25">
      <c r="B16" s="125"/>
      <c r="C16" s="53">
        <v>52</v>
      </c>
      <c r="D16" s="554" t="s">
        <v>207</v>
      </c>
      <c r="E16" s="554"/>
      <c r="F16" s="554"/>
      <c r="G16" s="554"/>
      <c r="H16" s="10" t="s">
        <v>312</v>
      </c>
      <c r="I16" s="126"/>
    </row>
    <row r="17" spans="2:9" s="80" customFormat="1" ht="31.9" customHeight="1" x14ac:dyDescent="0.25">
      <c r="B17" s="125"/>
      <c r="C17" s="53">
        <v>53</v>
      </c>
      <c r="D17" s="554" t="s">
        <v>208</v>
      </c>
      <c r="E17" s="554"/>
      <c r="F17" s="554"/>
      <c r="G17" s="554"/>
      <c r="H17" s="10" t="s">
        <v>312</v>
      </c>
      <c r="I17" s="126"/>
    </row>
    <row r="18" spans="2:9" s="80" customFormat="1" ht="31.9" customHeight="1" x14ac:dyDescent="0.25">
      <c r="B18" s="125"/>
      <c r="C18" s="53">
        <v>54</v>
      </c>
      <c r="D18" s="554" t="s">
        <v>209</v>
      </c>
      <c r="E18" s="554"/>
      <c r="F18" s="554"/>
      <c r="G18" s="554"/>
      <c r="H18" s="10" t="s">
        <v>312</v>
      </c>
      <c r="I18" s="126"/>
    </row>
    <row r="19" spans="2:9" s="80" customFormat="1" ht="31.9" customHeight="1" x14ac:dyDescent="0.25">
      <c r="B19" s="125"/>
      <c r="C19" s="53">
        <v>55</v>
      </c>
      <c r="D19" s="554" t="s">
        <v>210</v>
      </c>
      <c r="E19" s="554"/>
      <c r="F19" s="554"/>
      <c r="G19" s="554"/>
      <c r="H19" s="10" t="s">
        <v>312</v>
      </c>
      <c r="I19" s="126"/>
    </row>
    <row r="20" spans="2:9" s="80" customFormat="1" ht="31.9" customHeight="1" x14ac:dyDescent="0.25">
      <c r="B20" s="125"/>
      <c r="C20" s="53">
        <v>56</v>
      </c>
      <c r="D20" s="554" t="s">
        <v>211</v>
      </c>
      <c r="E20" s="554"/>
      <c r="F20" s="554"/>
      <c r="G20" s="554"/>
      <c r="H20" s="10" t="s">
        <v>312</v>
      </c>
      <c r="I20" s="126"/>
    </row>
    <row r="21" spans="2:9" ht="15.75" thickBot="1" x14ac:dyDescent="0.3">
      <c r="B21" s="122"/>
      <c r="C21" s="46"/>
      <c r="D21" s="46"/>
      <c r="E21" s="46"/>
      <c r="F21" s="46"/>
      <c r="G21" s="46"/>
      <c r="H21" s="46"/>
      <c r="I21" s="47"/>
    </row>
    <row r="22" spans="2:9" ht="21.6" customHeight="1" thickBot="1" x14ac:dyDescent="0.3">
      <c r="B22" s="122"/>
      <c r="C22" s="46"/>
      <c r="D22" s="46"/>
      <c r="E22" s="576" t="s">
        <v>300</v>
      </c>
      <c r="F22" s="577"/>
      <c r="G22" s="139"/>
      <c r="H22" s="127"/>
      <c r="I22" s="47"/>
    </row>
    <row r="23" spans="2:9" ht="15.75" thickBot="1" x14ac:dyDescent="0.3">
      <c r="B23" s="128"/>
      <c r="C23" s="51"/>
      <c r="D23" s="51"/>
      <c r="E23" s="51"/>
      <c r="F23" s="51"/>
      <c r="G23" s="51"/>
      <c r="H23" s="51"/>
      <c r="I23" s="52"/>
    </row>
  </sheetData>
  <sheetProtection algorithmName="SHA-512" hashValue="EFs45UMs2xrghhtO9TlGi6B7Iw6nxOiZrsMPg5ZELJHyckN2W3pCMewBLMrUIytWrC+gcsXbDddcnI61GscrNQ==" saltValue="ovafCrBrkLPYmUBP7s+5WQ==" spinCount="100000" sheet="1" objects="1" scenarios="1" selectLockedCells="1"/>
  <mergeCells count="13">
    <mergeCell ref="C3:F3"/>
    <mergeCell ref="E22:F22"/>
    <mergeCell ref="D16:G16"/>
    <mergeCell ref="D17:G17"/>
    <mergeCell ref="D18:G18"/>
    <mergeCell ref="D19:G19"/>
    <mergeCell ref="D20:G20"/>
    <mergeCell ref="D15:G15"/>
    <mergeCell ref="C7:H7"/>
    <mergeCell ref="D12:G12"/>
    <mergeCell ref="D13:G13"/>
    <mergeCell ref="D14:G14"/>
    <mergeCell ref="C5:H5"/>
  </mergeCells>
  <conditionalFormatting sqref="H12:H20">
    <cfRule type="cellIs" dxfId="36"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0" xr:uid="{16B83DDC-DECE-4AD0-9273-A64EB30F817C}">
      <formula1>"-, 0,1,2,3"</formula1>
    </dataValidation>
  </dataValidations>
  <hyperlinks>
    <hyperlink ref="E22:F22" location="Accueil!A1" display="Retour à l'accueil" xr:uid="{38F34E4E-3487-41EA-B27C-9397735753EC}"/>
  </hyperlinks>
  <pageMargins left="0.7" right="0.7" top="0.75" bottom="0.75" header="0.3" footer="0.3"/>
  <pageSetup scale="7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B55D7-0792-466C-9730-690E9DC5D220}">
  <sheetPr codeName="Feuil19"/>
  <dimension ref="B2:AD78"/>
  <sheetViews>
    <sheetView zoomScaleNormal="100" workbookViewId="0">
      <selection activeCell="E16" sqref="E16:F16"/>
    </sheetView>
  </sheetViews>
  <sheetFormatPr baseColWidth="10" defaultRowHeight="15" x14ac:dyDescent="0.25"/>
  <cols>
    <col min="1" max="1" width="4.140625" customWidth="1"/>
    <col min="5" max="11" width="5.7109375" customWidth="1"/>
    <col min="12" max="15" width="11.42578125" style="13"/>
    <col min="16" max="16" width="5.7109375" style="13" customWidth="1"/>
    <col min="17" max="20" width="11.42578125" style="13"/>
    <col min="21" max="21" width="5.7109375" style="13" customWidth="1"/>
    <col min="22" max="26" width="11.42578125" style="13"/>
    <col min="30" max="30" width="24.28515625" customWidth="1"/>
  </cols>
  <sheetData>
    <row r="2" spans="2:30" x14ac:dyDescent="0.25">
      <c r="B2" s="600" t="s">
        <v>276</v>
      </c>
      <c r="C2" s="601"/>
      <c r="D2" s="601"/>
      <c r="E2" s="601"/>
      <c r="F2" s="601"/>
      <c r="G2" s="601"/>
      <c r="H2" s="601"/>
      <c r="I2" s="601"/>
      <c r="J2" s="602"/>
      <c r="L2" s="599" t="s">
        <v>277</v>
      </c>
      <c r="M2" s="599"/>
      <c r="N2" s="599"/>
      <c r="O2" s="599"/>
      <c r="Q2" s="599" t="s">
        <v>311</v>
      </c>
      <c r="R2" s="599"/>
      <c r="S2" s="599"/>
      <c r="T2" s="599"/>
      <c r="V2" s="599" t="s">
        <v>278</v>
      </c>
      <c r="W2" s="599"/>
      <c r="X2" s="599"/>
      <c r="Y2" s="599"/>
      <c r="Z2" s="599"/>
      <c r="AB2" s="600" t="s">
        <v>281</v>
      </c>
      <c r="AC2" s="601"/>
      <c r="AD2" s="602"/>
    </row>
    <row r="4" spans="2:30" x14ac:dyDescent="0.25">
      <c r="B4" s="592" t="s">
        <v>17</v>
      </c>
      <c r="C4" s="593"/>
      <c r="D4" s="593"/>
      <c r="E4" s="580" t="s">
        <v>21</v>
      </c>
      <c r="F4" s="581"/>
      <c r="G4" s="582" t="s">
        <v>22</v>
      </c>
      <c r="H4" s="582"/>
      <c r="I4" s="582" t="s">
        <v>23</v>
      </c>
      <c r="J4" s="582"/>
      <c r="L4" s="14" t="s">
        <v>274</v>
      </c>
      <c r="M4" s="14" t="s">
        <v>275</v>
      </c>
      <c r="N4" s="14" t="s">
        <v>281</v>
      </c>
      <c r="O4" s="14" t="s">
        <v>280</v>
      </c>
      <c r="AB4" s="14" t="s">
        <v>281</v>
      </c>
      <c r="AC4" s="14" t="s">
        <v>282</v>
      </c>
      <c r="AD4" s="14" t="s">
        <v>283</v>
      </c>
    </row>
    <row r="5" spans="2:30" x14ac:dyDescent="0.25">
      <c r="B5" s="586" t="s">
        <v>47</v>
      </c>
      <c r="C5" s="589"/>
      <c r="D5" s="589"/>
      <c r="E5" s="580" t="str">
        <f>IF(OR('AVSÉ(1)'!I13="-",'AVSÉ(1)'!I17="-"),"-",'AVSÉ(1)'!I13+'AVSÉ(1)'!I17)</f>
        <v>-</v>
      </c>
      <c r="F5" s="581"/>
      <c r="G5" s="582" t="str">
        <f>IF('AVSÉ(1)'!I14="-","-",'AVSÉ(1)'!I14)</f>
        <v>-</v>
      </c>
      <c r="H5" s="582"/>
      <c r="I5" s="582" t="str">
        <f>IF(OR('AVSÉ(1)'!I16="-",'AVSÉ(1)'!I19="-"),"-",'AVSÉ(1)'!I16+'AVSÉ(1)'!I19)</f>
        <v>-</v>
      </c>
      <c r="J5" s="582"/>
      <c r="L5" s="14" t="e">
        <f>E5+G5+I5</f>
        <v>#VALUE!</v>
      </c>
      <c r="M5" s="14" t="str">
        <f>IFERROR(L5, "-")</f>
        <v>-</v>
      </c>
      <c r="N5" s="14" t="str">
        <f>IF(M5="-","-",IF(M5/O5&lt;=0.5,"D",IF(M5/O5&gt;=0.8,"M","T")))</f>
        <v>-</v>
      </c>
      <c r="O5" s="14">
        <v>15</v>
      </c>
      <c r="Q5" s="14" t="s">
        <v>274</v>
      </c>
      <c r="R5" s="14" t="s">
        <v>275</v>
      </c>
      <c r="S5" s="14" t="s">
        <v>281</v>
      </c>
      <c r="T5" s="14" t="s">
        <v>280</v>
      </c>
      <c r="AB5" s="14" t="s">
        <v>284</v>
      </c>
      <c r="AC5" s="14" t="s">
        <v>287</v>
      </c>
      <c r="AD5" s="14" t="s">
        <v>292</v>
      </c>
    </row>
    <row r="6" spans="2:30" x14ac:dyDescent="0.25">
      <c r="B6" s="586" t="s">
        <v>48</v>
      </c>
      <c r="C6" s="589"/>
      <c r="D6" s="589"/>
      <c r="E6" s="580" t="str">
        <f>IF('AVSÉ(1)'!I15="-","-",'AVSÉ(1)'!I15)</f>
        <v>-</v>
      </c>
      <c r="F6" s="581"/>
      <c r="G6" s="582" t="str">
        <f>IF('AVSÉ(1)'!I12="-","-",'AVSÉ(1)'!I12)</f>
        <v>-</v>
      </c>
      <c r="H6" s="582"/>
      <c r="I6" s="582" t="str">
        <f>IF('AVSÉ(1)'!I18="-","-",'AVSÉ(1)'!I18)</f>
        <v>-</v>
      </c>
      <c r="J6" s="582"/>
      <c r="L6" s="14" t="e">
        <f t="shared" ref="L6:L69" si="0">E6+G6+I6</f>
        <v>#VALUE!</v>
      </c>
      <c r="M6" s="14" t="str">
        <f t="shared" ref="M6:M69" si="1">IFERROR(L6, "-")</f>
        <v>-</v>
      </c>
      <c r="N6" s="14" t="str">
        <f>IF(M6="-","-",IF(M6/O6&lt;=0.5,"D",IF(M6/O6&gt;=0.8,"M","T")))</f>
        <v>-</v>
      </c>
      <c r="O6" s="14">
        <v>9</v>
      </c>
      <c r="Q6" s="14" t="e">
        <f>M5+M6</f>
        <v>#VALUE!</v>
      </c>
      <c r="R6" s="14" t="str">
        <f>IFERROR(Q6, "-")</f>
        <v>-</v>
      </c>
      <c r="S6" s="14" t="str">
        <f>IF(R6="-","-",IF(R6/T6&lt;=0.5,"D",IF(R6/T6&gt;=0.8,"M","T")))</f>
        <v>-</v>
      </c>
      <c r="T6" s="14">
        <v>24</v>
      </c>
      <c r="AB6" s="14" t="s">
        <v>285</v>
      </c>
      <c r="AC6" s="14" t="s">
        <v>289</v>
      </c>
      <c r="AD6" s="14" t="s">
        <v>295</v>
      </c>
    </row>
    <row r="7" spans="2:30" x14ac:dyDescent="0.25">
      <c r="B7" s="11"/>
      <c r="C7" s="11"/>
      <c r="D7" s="11"/>
      <c r="E7" s="12"/>
      <c r="F7" s="12"/>
      <c r="G7" s="12"/>
      <c r="H7" s="12"/>
      <c r="I7" s="12"/>
      <c r="J7" s="12"/>
      <c r="AB7" s="14" t="s">
        <v>286</v>
      </c>
      <c r="AC7" s="14" t="s">
        <v>288</v>
      </c>
      <c r="AD7" s="14" t="s">
        <v>294</v>
      </c>
    </row>
    <row r="8" spans="2:30" x14ac:dyDescent="0.25">
      <c r="B8" s="585" t="s">
        <v>58</v>
      </c>
      <c r="C8" s="585"/>
      <c r="D8" s="585"/>
      <c r="E8" s="580" t="s">
        <v>21</v>
      </c>
      <c r="F8" s="581"/>
      <c r="G8" s="580" t="s">
        <v>22</v>
      </c>
      <c r="H8" s="580"/>
      <c r="I8" s="582" t="s">
        <v>23</v>
      </c>
      <c r="J8" s="582"/>
      <c r="L8" s="14" t="s">
        <v>274</v>
      </c>
      <c r="M8" s="14" t="s">
        <v>275</v>
      </c>
      <c r="N8" s="14" t="s">
        <v>281</v>
      </c>
      <c r="O8" s="14" t="s">
        <v>280</v>
      </c>
    </row>
    <row r="9" spans="2:30" x14ac:dyDescent="0.25">
      <c r="B9" s="586" t="s">
        <v>49</v>
      </c>
      <c r="C9" s="587"/>
      <c r="D9" s="587"/>
      <c r="E9" s="580" t="str">
        <f>IF('AVSÉ(2)'!H19="-","-",'AVSÉ(2)'!H19)</f>
        <v>-</v>
      </c>
      <c r="F9" s="581"/>
      <c r="G9" s="580" t="str">
        <f>IF('AVSÉ(2)'!H14="-","-",'AVSÉ(2)'!H14)</f>
        <v>-</v>
      </c>
      <c r="H9" s="580"/>
      <c r="I9" s="582" t="str">
        <f>IF('AVSÉ(2)'!H16="-","-",'AVSÉ(2)'!H16)</f>
        <v>-</v>
      </c>
      <c r="J9" s="582"/>
      <c r="L9" s="14" t="e">
        <f t="shared" si="0"/>
        <v>#VALUE!</v>
      </c>
      <c r="M9" s="14" t="str">
        <f t="shared" si="1"/>
        <v>-</v>
      </c>
      <c r="N9" s="14" t="str">
        <f>IF(M9="-","-",IF(M9/O9&lt;=0.5,"D",IF(M9/O9&gt;=0.8,"M","T")))</f>
        <v>-</v>
      </c>
      <c r="O9" s="14">
        <v>9</v>
      </c>
    </row>
    <row r="10" spans="2:30" x14ac:dyDescent="0.25">
      <c r="B10" s="586" t="s">
        <v>50</v>
      </c>
      <c r="C10" s="587"/>
      <c r="D10" s="589"/>
      <c r="E10" s="580" t="str">
        <f>IF('AVSÉ(2)'!H12="-","-",'AVSÉ(2)'!H12)</f>
        <v>-</v>
      </c>
      <c r="F10" s="581"/>
      <c r="G10" s="580" t="str">
        <f>IF('AVSÉ(2)'!H20="-","-",'AVSÉ(2)'!H20)</f>
        <v>-</v>
      </c>
      <c r="H10" s="580"/>
      <c r="I10" s="582" t="str">
        <f>IF('AVSÉ(2)'!H17="-","-",'AVSÉ(2)'!H17)</f>
        <v>-</v>
      </c>
      <c r="J10" s="582"/>
      <c r="L10" s="14" t="e">
        <f t="shared" si="0"/>
        <v>#VALUE!</v>
      </c>
      <c r="M10" s="14" t="str">
        <f t="shared" si="1"/>
        <v>-</v>
      </c>
      <c r="N10" s="14" t="str">
        <f t="shared" ref="N10:N11" si="2">IF(M10="-","-",IF(M10/O10&lt;=0.5,"D",IF(M10/O10&gt;=0.8,"M","T")))</f>
        <v>-</v>
      </c>
      <c r="O10" s="14">
        <v>9</v>
      </c>
      <c r="Q10" s="14" t="s">
        <v>274</v>
      </c>
      <c r="R10" s="14" t="s">
        <v>275</v>
      </c>
      <c r="S10" s="14" t="s">
        <v>281</v>
      </c>
      <c r="T10" s="14" t="s">
        <v>280</v>
      </c>
    </row>
    <row r="11" spans="2:30" x14ac:dyDescent="0.25">
      <c r="B11" s="586" t="s">
        <v>51</v>
      </c>
      <c r="C11" s="587"/>
      <c r="D11" s="587"/>
      <c r="E11" s="580" t="str">
        <f>IF('AVSÉ(2)'!H18="-","-",'AVSÉ(2)'!H18)</f>
        <v>-</v>
      </c>
      <c r="F11" s="581"/>
      <c r="G11" s="580" t="str">
        <f>IF('AVSÉ(2)'!H13="-","-",'AVSÉ(2)'!H13)</f>
        <v>-</v>
      </c>
      <c r="H11" s="580"/>
      <c r="I11" s="582" t="str">
        <f>IF('AVSÉ(2)'!H15="-","-",'AVSÉ(2)'!H15)</f>
        <v>-</v>
      </c>
      <c r="J11" s="582"/>
      <c r="L11" s="14" t="e">
        <f t="shared" si="0"/>
        <v>#VALUE!</v>
      </c>
      <c r="M11" s="14" t="str">
        <f t="shared" si="1"/>
        <v>-</v>
      </c>
      <c r="N11" s="14" t="str">
        <f t="shared" si="2"/>
        <v>-</v>
      </c>
      <c r="O11" s="14">
        <v>9</v>
      </c>
      <c r="Q11" s="14" t="e">
        <f>M10+M11+M9</f>
        <v>#VALUE!</v>
      </c>
      <c r="R11" s="14" t="str">
        <f>IFERROR(Q11, "-")</f>
        <v>-</v>
      </c>
      <c r="S11" s="14" t="str">
        <f>IF(R11="-","-",IF(R11/T11&lt;=0.5,"D",IF(R11/T11&gt;=0.8,"M","T")))</f>
        <v>-</v>
      </c>
      <c r="T11" s="14">
        <v>27</v>
      </c>
    </row>
    <row r="12" spans="2:30" x14ac:dyDescent="0.25">
      <c r="B12" s="11"/>
      <c r="C12" s="11"/>
      <c r="D12" s="11"/>
      <c r="E12" s="12"/>
      <c r="F12" s="12"/>
      <c r="G12" s="12"/>
      <c r="H12" s="12"/>
      <c r="I12" s="12"/>
      <c r="J12" s="12"/>
    </row>
    <row r="13" spans="2:30" x14ac:dyDescent="0.25">
      <c r="B13" s="585" t="s">
        <v>19</v>
      </c>
      <c r="C13" s="596"/>
      <c r="D13" s="596"/>
      <c r="E13" s="580" t="s">
        <v>21</v>
      </c>
      <c r="F13" s="581"/>
      <c r="G13" s="580" t="s">
        <v>22</v>
      </c>
      <c r="H13" s="580"/>
      <c r="I13" s="582" t="s">
        <v>23</v>
      </c>
      <c r="J13" s="582"/>
      <c r="L13" s="14" t="s">
        <v>274</v>
      </c>
      <c r="M13" s="14" t="s">
        <v>275</v>
      </c>
      <c r="N13" s="14" t="s">
        <v>281</v>
      </c>
      <c r="O13" s="14" t="s">
        <v>280</v>
      </c>
    </row>
    <row r="14" spans="2:30" x14ac:dyDescent="0.25">
      <c r="B14" s="485" t="s">
        <v>52</v>
      </c>
      <c r="C14" s="485"/>
      <c r="D14" s="485"/>
      <c r="E14" s="580" t="str">
        <f>IF('AVSÉ(3)'!H15="-","-",'AVSÉ(3)'!H15)</f>
        <v>-</v>
      </c>
      <c r="F14" s="581"/>
      <c r="G14" s="580" t="str">
        <f>IF(OR('AVSÉ(3)'!H18="-",'AVSÉ(3)'!H20="-"),"-",'AVSÉ(3)'!H18+'AVSÉ(3)'!H20)</f>
        <v>-</v>
      </c>
      <c r="H14" s="580"/>
      <c r="I14" s="582" t="str">
        <f>IF('AVSÉ(3)'!H14="-","-",'AVSÉ(3)'!H14)</f>
        <v>-</v>
      </c>
      <c r="J14" s="582"/>
      <c r="L14" s="14" t="e">
        <f t="shared" si="0"/>
        <v>#VALUE!</v>
      </c>
      <c r="M14" s="14" t="str">
        <f t="shared" si="1"/>
        <v>-</v>
      </c>
      <c r="N14" s="14" t="str">
        <f>IF(M14="-","-",IF(M14/O14&lt;=0.5,"D",IF(M14/O14&gt;=0.8,"M","T")))</f>
        <v>-</v>
      </c>
      <c r="O14" s="14">
        <v>12</v>
      </c>
    </row>
    <row r="15" spans="2:30" x14ac:dyDescent="0.25">
      <c r="B15" s="586" t="s">
        <v>53</v>
      </c>
      <c r="C15" s="589"/>
      <c r="D15" s="589"/>
      <c r="E15" s="580" t="str">
        <f>IF('AVSÉ(3)'!H21="-","-",'AVSÉ(3)'!H21)</f>
        <v>-</v>
      </c>
      <c r="F15" s="581"/>
      <c r="G15" s="580" t="str">
        <f>IF('AVSÉ(3)'!H16="-","-",'AVSÉ(3)'!H16)</f>
        <v>-</v>
      </c>
      <c r="H15" s="581"/>
      <c r="I15" s="582" t="str">
        <f>IF('AVSÉ(3)'!H13="-","-",'AVSÉ(3)'!H13)</f>
        <v>-</v>
      </c>
      <c r="J15" s="582"/>
      <c r="L15" s="14" t="e">
        <f t="shared" si="0"/>
        <v>#VALUE!</v>
      </c>
      <c r="M15" s="14" t="str">
        <f t="shared" si="1"/>
        <v>-</v>
      </c>
      <c r="N15" s="14" t="str">
        <f t="shared" ref="N15:N16" si="3">IF(M15="-","-",IF(M15/O15&lt;=0.5,"D",IF(M15/O15&gt;=0.8,"M","T")))</f>
        <v>-</v>
      </c>
      <c r="O15" s="14">
        <v>9</v>
      </c>
      <c r="Q15" s="14" t="s">
        <v>274</v>
      </c>
      <c r="R15" s="14" t="s">
        <v>275</v>
      </c>
      <c r="S15" s="14" t="s">
        <v>281</v>
      </c>
      <c r="T15" s="14" t="s">
        <v>280</v>
      </c>
    </row>
    <row r="16" spans="2:30" x14ac:dyDescent="0.25">
      <c r="B16" s="485" t="s">
        <v>54</v>
      </c>
      <c r="C16" s="485"/>
      <c r="D16" s="485"/>
      <c r="E16" s="580" t="str">
        <f>IF('AVSÉ(3)'!H12="-","-",'AVSÉ(3)'!H12)</f>
        <v>-</v>
      </c>
      <c r="F16" s="581"/>
      <c r="G16" s="580" t="str">
        <f>IF('AVSÉ(3)'!H17="-","-",'AVSÉ(3)'!H17)</f>
        <v>-</v>
      </c>
      <c r="H16" s="581"/>
      <c r="I16" s="582" t="str">
        <f>IF('AVSÉ(3)'!H19="-","-",'AVSÉ(3)'!H19)</f>
        <v>-</v>
      </c>
      <c r="J16" s="582"/>
      <c r="L16" s="14" t="e">
        <f t="shared" si="0"/>
        <v>#VALUE!</v>
      </c>
      <c r="M16" s="14" t="str">
        <f t="shared" si="1"/>
        <v>-</v>
      </c>
      <c r="N16" s="14" t="str">
        <f t="shared" si="3"/>
        <v>-</v>
      </c>
      <c r="O16" s="14">
        <v>9</v>
      </c>
      <c r="Q16" s="14" t="e">
        <f>M15+M16+M14</f>
        <v>#VALUE!</v>
      </c>
      <c r="R16" s="14" t="str">
        <f>IFERROR(Q16, "-")</f>
        <v>-</v>
      </c>
      <c r="S16" s="14" t="str">
        <f>IF(R16="-","-",IF(R16/T16&lt;=0.5,"D",IF(R16/T16&gt;=0.8,"M","T")))</f>
        <v>-</v>
      </c>
      <c r="T16" s="14">
        <v>30</v>
      </c>
    </row>
    <row r="17" spans="2:26" x14ac:dyDescent="0.25">
      <c r="B17" s="11"/>
      <c r="C17" s="11"/>
      <c r="D17" s="11"/>
      <c r="E17" s="12"/>
      <c r="F17" s="12"/>
      <c r="G17" s="12"/>
      <c r="H17" s="12"/>
      <c r="I17" s="12"/>
      <c r="J17" s="12"/>
    </row>
    <row r="18" spans="2:26" x14ac:dyDescent="0.25">
      <c r="B18" s="585" t="s">
        <v>20</v>
      </c>
      <c r="C18" s="585"/>
      <c r="D18" s="585"/>
      <c r="E18" s="580" t="s">
        <v>21</v>
      </c>
      <c r="F18" s="581"/>
      <c r="G18" s="580" t="s">
        <v>22</v>
      </c>
      <c r="H18" s="581"/>
      <c r="I18" s="582" t="s">
        <v>23</v>
      </c>
      <c r="J18" s="582"/>
      <c r="L18" s="14" t="s">
        <v>274</v>
      </c>
      <c r="M18" s="14" t="s">
        <v>275</v>
      </c>
      <c r="N18" s="14" t="s">
        <v>281</v>
      </c>
      <c r="O18" s="14" t="s">
        <v>280</v>
      </c>
      <c r="V18" s="14" t="s">
        <v>279</v>
      </c>
      <c r="W18" s="14" t="s">
        <v>274</v>
      </c>
      <c r="X18" s="14" t="s">
        <v>275</v>
      </c>
      <c r="Y18" s="14" t="s">
        <v>281</v>
      </c>
      <c r="Z18" s="14" t="s">
        <v>280</v>
      </c>
    </row>
    <row r="19" spans="2:26" x14ac:dyDescent="0.25">
      <c r="B19" s="485" t="s">
        <v>55</v>
      </c>
      <c r="C19" s="485"/>
      <c r="D19" s="485"/>
      <c r="E19" s="580" t="str">
        <f>IF('AVSÉ(4)'!H15="-","-",'AVSÉ(4)'!H15)</f>
        <v>-</v>
      </c>
      <c r="F19" s="581"/>
      <c r="G19" s="580" t="str">
        <f>IF('AVSÉ(4)'!H18="-","-",'AVSÉ(4)'!H18)</f>
        <v>-</v>
      </c>
      <c r="H19" s="580"/>
      <c r="I19" s="582" t="str">
        <f>IF('AVSÉ(4)'!H13="-","-",'AVSÉ(4)'!H13)</f>
        <v>-</v>
      </c>
      <c r="J19" s="582"/>
      <c r="L19" s="14" t="e">
        <f t="shared" si="0"/>
        <v>#VALUE!</v>
      </c>
      <c r="M19" s="14" t="str">
        <f t="shared" si="1"/>
        <v>-</v>
      </c>
      <c r="N19" s="14" t="str">
        <f>IF(M19="-","-",IF(M19/O19&lt;=0.5,"D",IF(M19/O19&gt;=0.8,"M","T")))</f>
        <v>-</v>
      </c>
      <c r="O19" s="14">
        <v>9</v>
      </c>
      <c r="V19" s="14" t="s">
        <v>21</v>
      </c>
      <c r="W19" s="14" t="e">
        <f>E5+E6+E9+E10+E11+E14+E15+E16+E19+E20+E21</f>
        <v>#VALUE!</v>
      </c>
      <c r="X19" s="14" t="str">
        <f>IFERROR(W19, "-")</f>
        <v>-</v>
      </c>
      <c r="Y19" s="14" t="str">
        <f>IF(X19="-","-",IF(X19/Z19&lt;=0.5,"D",IF(X19/Z19&gt;=0.8,"M","T")))</f>
        <v>-</v>
      </c>
      <c r="Z19" s="14">
        <v>36</v>
      </c>
    </row>
    <row r="20" spans="2:26" x14ac:dyDescent="0.25">
      <c r="B20" s="586" t="s">
        <v>56</v>
      </c>
      <c r="C20" s="589"/>
      <c r="D20" s="589"/>
      <c r="E20" s="580" t="str">
        <f>IF('AVSÉ(4)'!H17="-","-",'AVSÉ(4)'!H17)</f>
        <v>-</v>
      </c>
      <c r="F20" s="581"/>
      <c r="G20" s="580" t="str">
        <f>IF(OR('AVSÉ(4)'!H12="-",'AVSÉ(4)'!H21="-"),"-",'AVSÉ(4)'!H12+'AVSÉ(4)'!H21)</f>
        <v>-</v>
      </c>
      <c r="H20" s="580"/>
      <c r="I20" s="582" t="str">
        <f>IF('AVSÉ(4)'!H19="-","-",'AVSÉ(4)'!H19)</f>
        <v>-</v>
      </c>
      <c r="J20" s="582"/>
      <c r="L20" s="14" t="e">
        <f t="shared" si="0"/>
        <v>#VALUE!</v>
      </c>
      <c r="M20" s="14" t="str">
        <f t="shared" si="1"/>
        <v>-</v>
      </c>
      <c r="N20" s="14" t="str">
        <f t="shared" ref="N20:N21" si="4">IF(M20="-","-",IF(M20/O20&lt;=0.5,"D",IF(M20/O20&gt;=0.8,"M","T")))</f>
        <v>-</v>
      </c>
      <c r="O20" s="14">
        <v>12</v>
      </c>
      <c r="Q20" s="14" t="s">
        <v>274</v>
      </c>
      <c r="R20" s="14" t="s">
        <v>275</v>
      </c>
      <c r="S20" s="14" t="s">
        <v>281</v>
      </c>
      <c r="T20" s="14" t="s">
        <v>280</v>
      </c>
      <c r="V20" s="14" t="s">
        <v>22</v>
      </c>
      <c r="W20" s="14" t="e">
        <f>G5+G6+G9+G10+G11+G14+G15+G16+G19+G21+G20</f>
        <v>#VALUE!</v>
      </c>
      <c r="X20" s="14" t="str">
        <f>IFERROR(W20, "-")</f>
        <v>-</v>
      </c>
      <c r="Y20" s="14" t="str">
        <f>IF(X20="-","-",IF(X20/Z20&lt;=0.5,"D",IF(X20/Z20&gt;=0.8,"M","T")))</f>
        <v>-</v>
      </c>
      <c r="Z20" s="14">
        <v>39</v>
      </c>
    </row>
    <row r="21" spans="2:26" x14ac:dyDescent="0.25">
      <c r="B21" s="485" t="s">
        <v>57</v>
      </c>
      <c r="C21" s="485"/>
      <c r="D21" s="485"/>
      <c r="E21" s="580" t="str">
        <f>IF('AVSÉ(4)'!H14="-","-",'AVSÉ(4)'!H14)</f>
        <v>-</v>
      </c>
      <c r="F21" s="581"/>
      <c r="G21" s="580" t="str">
        <f>IF('AVSÉ(4)'!H20="-","-",'AVSÉ(4)'!H20)</f>
        <v>-</v>
      </c>
      <c r="H21" s="580"/>
      <c r="I21" s="582" t="str">
        <f>IF('AVSÉ(4)'!H16="-","-",'AVSÉ(4)'!H16)</f>
        <v>-</v>
      </c>
      <c r="J21" s="582"/>
      <c r="L21" s="14" t="e">
        <f t="shared" si="0"/>
        <v>#VALUE!</v>
      </c>
      <c r="M21" s="14" t="str">
        <f t="shared" si="1"/>
        <v>-</v>
      </c>
      <c r="N21" s="14" t="str">
        <f t="shared" si="4"/>
        <v>-</v>
      </c>
      <c r="O21" s="14">
        <v>9</v>
      </c>
      <c r="Q21" s="14" t="e">
        <f>M20+M21+M19</f>
        <v>#VALUE!</v>
      </c>
      <c r="R21" s="14" t="str">
        <f>IFERROR(Q21, "-")</f>
        <v>-</v>
      </c>
      <c r="S21" s="14" t="str">
        <f>IF(R21="-","-",IF(R21/T21&lt;=0.5,"D",IF(R21/T21&gt;=0.8,"M","T")))</f>
        <v>-</v>
      </c>
      <c r="T21" s="14">
        <v>30</v>
      </c>
      <c r="V21" s="14" t="s">
        <v>23</v>
      </c>
      <c r="W21" s="14" t="e">
        <f>I5+I6+I9+I10+I11+I14+I15+I16+I19+I20+I21</f>
        <v>#VALUE!</v>
      </c>
      <c r="X21" s="14" t="str">
        <f>IFERROR(W21, "-")</f>
        <v>-</v>
      </c>
      <c r="Y21" s="14" t="str">
        <f>IF(X21="-","-",IF(X21/Z21&lt;=0.5,"D",IF(X21/Z21&gt;=0.8,"M","T")))</f>
        <v>-</v>
      </c>
      <c r="Z21" s="14">
        <v>36</v>
      </c>
    </row>
    <row r="23" spans="2:26" x14ac:dyDescent="0.25">
      <c r="B23" s="590" t="s">
        <v>26</v>
      </c>
      <c r="C23" s="590"/>
      <c r="D23" s="590"/>
      <c r="E23" s="583" t="s">
        <v>21</v>
      </c>
      <c r="F23" s="584"/>
      <c r="G23" s="588" t="s">
        <v>22</v>
      </c>
      <c r="H23" s="588"/>
      <c r="I23" s="588" t="s">
        <v>23</v>
      </c>
      <c r="J23" s="588"/>
      <c r="L23" s="14" t="s">
        <v>274</v>
      </c>
      <c r="M23" s="14" t="s">
        <v>275</v>
      </c>
      <c r="N23" s="14" t="s">
        <v>281</v>
      </c>
      <c r="O23" s="14" t="s">
        <v>280</v>
      </c>
    </row>
    <row r="24" spans="2:26" x14ac:dyDescent="0.25">
      <c r="B24" s="591" t="s">
        <v>212</v>
      </c>
      <c r="C24" s="591"/>
      <c r="D24" s="591"/>
      <c r="E24" s="583" t="str">
        <f>IF(OR('ACI(1)'!H19="-",'ACI(1)'!H14="-"),"-",'ACI(1)'!H14+'ACI(1)'!H19)</f>
        <v>-</v>
      </c>
      <c r="F24" s="584"/>
      <c r="G24" s="588" t="str">
        <f>IF('ACI(1)'!H16="-","-",'ACI(1)'!H16)</f>
        <v>-</v>
      </c>
      <c r="H24" s="588"/>
      <c r="I24" s="588" t="str">
        <f>IF('ACI(1)'!H13="-","-",'ACI(1)'!H13)</f>
        <v>-</v>
      </c>
      <c r="J24" s="588"/>
      <c r="L24" s="14" t="e">
        <f t="shared" si="0"/>
        <v>#VALUE!</v>
      </c>
      <c r="M24" s="14" t="str">
        <f t="shared" si="1"/>
        <v>-</v>
      </c>
      <c r="N24" s="14" t="str">
        <f>IF(M24="-","-",IF(M24/O24&lt;=0.5,"D",IF(M24/O24&gt;=0.8,"M","T")))</f>
        <v>-</v>
      </c>
      <c r="O24" s="14">
        <v>12</v>
      </c>
      <c r="Q24" s="14" t="s">
        <v>274</v>
      </c>
      <c r="R24" s="14" t="s">
        <v>275</v>
      </c>
      <c r="S24" s="14" t="s">
        <v>281</v>
      </c>
      <c r="T24" s="14" t="s">
        <v>280</v>
      </c>
    </row>
    <row r="25" spans="2:26" x14ac:dyDescent="0.25">
      <c r="B25" s="591" t="s">
        <v>213</v>
      </c>
      <c r="C25" s="591"/>
      <c r="D25" s="591"/>
      <c r="E25" s="583" t="str">
        <f>IF('ACI(1)'!H15="-","-",'ACI(1)'!H15)</f>
        <v>-</v>
      </c>
      <c r="F25" s="584"/>
      <c r="G25" s="588" t="str">
        <f>IF(OR('ACI(1)'!H18="-",'ACI(1)'!H12="-"),"-",'ACI(1)'!H12+'ACI(1)'!H18)</f>
        <v>-</v>
      </c>
      <c r="H25" s="588"/>
      <c r="I25" s="588" t="str">
        <f>IF('ACI(1)'!H17="-","-",'ACI(1)'!H17)</f>
        <v>-</v>
      </c>
      <c r="J25" s="588"/>
      <c r="L25" s="14" t="e">
        <f t="shared" si="0"/>
        <v>#VALUE!</v>
      </c>
      <c r="M25" s="14" t="str">
        <f t="shared" si="1"/>
        <v>-</v>
      </c>
      <c r="N25" s="14" t="str">
        <f>IF(M25="-","-",IF(M25/O25&lt;=0.5,"D",IF(M25/O25&gt;=0.8,"M","T")))</f>
        <v>-</v>
      </c>
      <c r="O25" s="14">
        <v>12</v>
      </c>
      <c r="Q25" s="14" t="e">
        <f>M24+M25</f>
        <v>#VALUE!</v>
      </c>
      <c r="R25" s="14" t="str">
        <f>IFERROR(Q25, "-")</f>
        <v>-</v>
      </c>
      <c r="S25" s="14" t="str">
        <f>IF(R25="-","-",IF(R25/T25&lt;=0.5,"D",IF(R25/T25&gt;=0.8,"M","T")))</f>
        <v>-</v>
      </c>
      <c r="T25" s="14">
        <v>24</v>
      </c>
    </row>
    <row r="26" spans="2:26" x14ac:dyDescent="0.25">
      <c r="B26" s="1"/>
      <c r="C26" s="11"/>
      <c r="D26" s="11"/>
      <c r="E26" s="11"/>
      <c r="F26" s="11"/>
      <c r="G26" s="11"/>
      <c r="H26" s="12"/>
      <c r="I26" s="12"/>
      <c r="J26" s="12"/>
    </row>
    <row r="27" spans="2:26" x14ac:dyDescent="0.25">
      <c r="B27" s="590" t="s">
        <v>27</v>
      </c>
      <c r="C27" s="590"/>
      <c r="D27" s="590"/>
      <c r="E27" s="583" t="s">
        <v>21</v>
      </c>
      <c r="F27" s="584"/>
      <c r="G27" s="588" t="s">
        <v>22</v>
      </c>
      <c r="H27" s="588"/>
      <c r="I27" s="588" t="s">
        <v>23</v>
      </c>
      <c r="J27" s="588"/>
      <c r="L27" s="14" t="s">
        <v>274</v>
      </c>
      <c r="M27" s="14" t="s">
        <v>275</v>
      </c>
      <c r="N27" s="14" t="s">
        <v>281</v>
      </c>
      <c r="O27" s="14" t="s">
        <v>280</v>
      </c>
    </row>
    <row r="28" spans="2:26" x14ac:dyDescent="0.25">
      <c r="B28" s="591" t="s">
        <v>214</v>
      </c>
      <c r="C28" s="591"/>
      <c r="D28" s="591"/>
      <c r="E28" s="583" t="str">
        <f>IF('ACI(2)'!H17="-","-",'ACI(2)'!H17)</f>
        <v>-</v>
      </c>
      <c r="F28" s="584"/>
      <c r="G28" s="588" t="str">
        <f>IF('ACI(2)'!H29="-","-",'ACI(2)'!H29)</f>
        <v>-</v>
      </c>
      <c r="H28" s="588"/>
      <c r="I28" s="588" t="str">
        <f>IF('ACI(2)'!H26="-","-",'ACI(2)'!H26)</f>
        <v>-</v>
      </c>
      <c r="J28" s="588"/>
      <c r="L28" s="14" t="e">
        <f t="shared" si="0"/>
        <v>#VALUE!</v>
      </c>
      <c r="M28" s="14" t="str">
        <f t="shared" si="1"/>
        <v>-</v>
      </c>
      <c r="N28" s="14" t="str">
        <f>IF(M28="-","-",IF(M28/O28&lt;=0.5,"D",IF(M28/O28&gt;=0.8,"M","T")))</f>
        <v>-</v>
      </c>
      <c r="O28" s="14">
        <v>9</v>
      </c>
    </row>
    <row r="29" spans="2:26" x14ac:dyDescent="0.25">
      <c r="B29" s="594" t="s">
        <v>215</v>
      </c>
      <c r="C29" s="595"/>
      <c r="D29" s="595"/>
      <c r="E29" s="583" t="str">
        <f>IF('ACI(2)'!H23="-","-",'ACI(2)'!H23)</f>
        <v>-</v>
      </c>
      <c r="F29" s="584"/>
      <c r="G29" s="588" t="str">
        <f>IF('ACI(2)'!H12="-","-",'ACI(2)'!H12)</f>
        <v>-</v>
      </c>
      <c r="H29" s="588"/>
      <c r="I29" s="588" t="str">
        <f>IF('ACI(2)'!H33="-","-",'ACI(2)'!H33)</f>
        <v>-</v>
      </c>
      <c r="J29" s="588"/>
      <c r="L29" s="14" t="e">
        <f t="shared" si="0"/>
        <v>#VALUE!</v>
      </c>
      <c r="M29" s="14" t="str">
        <f t="shared" si="1"/>
        <v>-</v>
      </c>
      <c r="N29" s="14" t="str">
        <f t="shared" ref="N29:N34" si="5">IF(M29="-","-",IF(M29/O29&lt;=0.5,"D",IF(M29/O29&gt;=0.8,"M","T")))</f>
        <v>-</v>
      </c>
      <c r="O29" s="14">
        <v>9</v>
      </c>
    </row>
    <row r="30" spans="2:26" x14ac:dyDescent="0.25">
      <c r="B30" s="594" t="s">
        <v>216</v>
      </c>
      <c r="C30" s="595"/>
      <c r="D30" s="595"/>
      <c r="E30" s="583" t="str">
        <f>IF('ACI(2)'!H18="-","-",'ACI(2)'!H18)</f>
        <v>-</v>
      </c>
      <c r="F30" s="584"/>
      <c r="G30" s="588" t="str">
        <f>IF('ACI(2)'!H28="-","-",'ACI(2)'!H28)</f>
        <v>-</v>
      </c>
      <c r="H30" s="588"/>
      <c r="I30" s="588" t="str">
        <f>IF('ACI(2)'!H15="-","-",'ACI(2)'!H15)</f>
        <v>-</v>
      </c>
      <c r="J30" s="588"/>
      <c r="L30" s="14" t="e">
        <f t="shared" si="0"/>
        <v>#VALUE!</v>
      </c>
      <c r="M30" s="14" t="str">
        <f t="shared" si="1"/>
        <v>-</v>
      </c>
      <c r="N30" s="14" t="str">
        <f t="shared" si="5"/>
        <v>-</v>
      </c>
      <c r="O30" s="14">
        <v>9</v>
      </c>
    </row>
    <row r="31" spans="2:26" x14ac:dyDescent="0.25">
      <c r="B31" s="594" t="s">
        <v>217</v>
      </c>
      <c r="C31" s="595"/>
      <c r="D31" s="595"/>
      <c r="E31" s="583" t="str">
        <f>IF('ACI(2)'!H13="-","-",'ACI(2)'!H13)</f>
        <v>-</v>
      </c>
      <c r="F31" s="584"/>
      <c r="G31" s="588" t="str">
        <f>IF('ACI(2)'!H30="-","-",'ACI(2)'!H30)</f>
        <v>-</v>
      </c>
      <c r="H31" s="588"/>
      <c r="I31" s="588" t="str">
        <f>IF('ACI(2)'!H22="-","-",'ACI(2)'!H22)</f>
        <v>-</v>
      </c>
      <c r="J31" s="588"/>
      <c r="L31" s="14" t="e">
        <f t="shared" si="0"/>
        <v>#VALUE!</v>
      </c>
      <c r="M31" s="14" t="str">
        <f t="shared" si="1"/>
        <v>-</v>
      </c>
      <c r="N31" s="14" t="str">
        <f t="shared" si="5"/>
        <v>-</v>
      </c>
      <c r="O31" s="14">
        <v>9</v>
      </c>
    </row>
    <row r="32" spans="2:26" x14ac:dyDescent="0.25">
      <c r="B32" s="594" t="s">
        <v>218</v>
      </c>
      <c r="C32" s="595"/>
      <c r="D32" s="595"/>
      <c r="E32" s="583" t="str">
        <f>IF('ACI(2)'!H27="-","-",'ACI(2)'!H27)</f>
        <v>-</v>
      </c>
      <c r="F32" s="584"/>
      <c r="G32" s="588" t="str">
        <f>IF('ACI(2)'!H24="-","-",'ACI(2)'!H24)</f>
        <v>-</v>
      </c>
      <c r="H32" s="588"/>
      <c r="I32" s="588" t="str">
        <f>IF('ACI(2)'!H19="-","-",'ACI(2)'!H19)</f>
        <v>-</v>
      </c>
      <c r="J32" s="588"/>
      <c r="L32" s="14" t="e">
        <f t="shared" si="0"/>
        <v>#VALUE!</v>
      </c>
      <c r="M32" s="14" t="str">
        <f t="shared" si="1"/>
        <v>-</v>
      </c>
      <c r="N32" s="14" t="str">
        <f t="shared" si="5"/>
        <v>-</v>
      </c>
      <c r="O32" s="14">
        <v>9</v>
      </c>
    </row>
    <row r="33" spans="2:26" x14ac:dyDescent="0.25">
      <c r="B33" s="594" t="s">
        <v>219</v>
      </c>
      <c r="C33" s="595"/>
      <c r="D33" s="595"/>
      <c r="E33" s="583" t="str">
        <f>IF('ACI(2)'!H20="-","-",'ACI(2)'!H20)</f>
        <v>-</v>
      </c>
      <c r="F33" s="584"/>
      <c r="G33" s="588" t="str">
        <f>IF(OR('ACI(2)'!H31="-",'ACI(2)'!H14="-"),"-",'ACI(2)'!H14+'ACI(2)'!H31)</f>
        <v>-</v>
      </c>
      <c r="H33" s="588"/>
      <c r="I33" s="588" t="str">
        <f>IF('ACI(2)'!H25="-","-",'ACI(2)'!H25)</f>
        <v>-</v>
      </c>
      <c r="J33" s="588"/>
      <c r="L33" s="14" t="e">
        <f t="shared" si="0"/>
        <v>#VALUE!</v>
      </c>
      <c r="M33" s="14" t="str">
        <f t="shared" si="1"/>
        <v>-</v>
      </c>
      <c r="N33" s="14" t="str">
        <f t="shared" si="5"/>
        <v>-</v>
      </c>
      <c r="O33" s="14">
        <v>12</v>
      </c>
      <c r="Q33" s="14" t="s">
        <v>274</v>
      </c>
      <c r="R33" s="14" t="s">
        <v>275</v>
      </c>
      <c r="S33" s="14" t="s">
        <v>281</v>
      </c>
      <c r="T33" s="14" t="s">
        <v>280</v>
      </c>
    </row>
    <row r="34" spans="2:26" x14ac:dyDescent="0.25">
      <c r="B34" s="591" t="s">
        <v>220</v>
      </c>
      <c r="C34" s="591"/>
      <c r="D34" s="591"/>
      <c r="E34" s="583" t="str">
        <f>IF('ACI(2)'!H16="-","-",'ACI(2)'!H16)</f>
        <v>-</v>
      </c>
      <c r="F34" s="584"/>
      <c r="G34" s="588" t="str">
        <f>IF('ACI(2)'!H32="-","-",'ACI(2)'!H32)</f>
        <v>-</v>
      </c>
      <c r="H34" s="588"/>
      <c r="I34" s="588" t="str">
        <f>IF('ACI(2)'!H21="-","-",'ACI(2)'!H21)</f>
        <v>-</v>
      </c>
      <c r="J34" s="588"/>
      <c r="L34" s="14" t="e">
        <f t="shared" si="0"/>
        <v>#VALUE!</v>
      </c>
      <c r="M34" s="14" t="str">
        <f t="shared" si="1"/>
        <v>-</v>
      </c>
      <c r="N34" s="14" t="str">
        <f t="shared" si="5"/>
        <v>-</v>
      </c>
      <c r="O34" s="14">
        <v>9</v>
      </c>
      <c r="Q34" s="14" t="e">
        <f>M33+M34+M28+M29+M30+M31+M32</f>
        <v>#VALUE!</v>
      </c>
      <c r="R34" s="14" t="str">
        <f>IFERROR(Q34, "-")</f>
        <v>-</v>
      </c>
      <c r="S34" s="14" t="str">
        <f>IF(R34="-","-",IF(R34/T34&lt;=0.5,"D",IF(R34/T34&gt;=0.8,"M","T")))</f>
        <v>-</v>
      </c>
      <c r="T34" s="14">
        <v>66</v>
      </c>
    </row>
    <row r="35" spans="2:26" x14ac:dyDescent="0.25">
      <c r="B35" s="11"/>
      <c r="C35" s="11"/>
      <c r="D35" s="11"/>
      <c r="E35" s="12"/>
      <c r="F35" s="12"/>
      <c r="G35" s="12"/>
      <c r="H35" s="12"/>
      <c r="I35" s="12"/>
      <c r="J35" s="12"/>
      <c r="V35" s="14" t="s">
        <v>279</v>
      </c>
      <c r="W35" s="14" t="s">
        <v>274</v>
      </c>
      <c r="X35" s="14" t="s">
        <v>275</v>
      </c>
      <c r="Y35" s="14" t="s">
        <v>281</v>
      </c>
      <c r="Z35" s="14" t="s">
        <v>280</v>
      </c>
    </row>
    <row r="36" spans="2:26" x14ac:dyDescent="0.25">
      <c r="B36" s="590" t="s">
        <v>28</v>
      </c>
      <c r="C36" s="590"/>
      <c r="D36" s="590"/>
      <c r="E36" s="583" t="s">
        <v>21</v>
      </c>
      <c r="F36" s="584"/>
      <c r="G36" s="588" t="s">
        <v>22</v>
      </c>
      <c r="H36" s="588"/>
      <c r="I36" s="588" t="s">
        <v>23</v>
      </c>
      <c r="J36" s="588"/>
      <c r="L36" s="14" t="s">
        <v>274</v>
      </c>
      <c r="M36" s="14" t="s">
        <v>275</v>
      </c>
      <c r="N36" s="14" t="s">
        <v>281</v>
      </c>
      <c r="O36" s="14" t="s">
        <v>280</v>
      </c>
      <c r="V36" s="14" t="s">
        <v>21</v>
      </c>
      <c r="W36" s="14" t="e">
        <f>E24+E25+E28+E29+E30+E31+E32+E33+E34+E37+E38</f>
        <v>#VALUE!</v>
      </c>
      <c r="X36" s="14" t="str">
        <f>IFERROR(W36, "-")</f>
        <v>-</v>
      </c>
      <c r="Y36" s="14" t="str">
        <f>IF(X36="-","-",IF(X36/Z36&lt;=0.5,"D",IF(X36/Z36&gt;=0.8,"M","T")))</f>
        <v>-</v>
      </c>
      <c r="Z36" s="14">
        <v>36</v>
      </c>
    </row>
    <row r="37" spans="2:26" x14ac:dyDescent="0.25">
      <c r="B37" s="591" t="s">
        <v>221</v>
      </c>
      <c r="C37" s="591"/>
      <c r="D37" s="591"/>
      <c r="E37" s="583" t="str">
        <f>IF('ACI(3)'!H16="-","-",'ACI(3)'!H16)</f>
        <v>-</v>
      </c>
      <c r="F37" s="584"/>
      <c r="G37" s="588" t="str">
        <f>IF(OR('ACI(3)'!H12="-",'ACI(3)'!H18="-"),"-",'ACI(3)'!H12+'ACI(3)'!H18)</f>
        <v>-</v>
      </c>
      <c r="H37" s="588"/>
      <c r="I37" s="588" t="str">
        <f>IF('ACI(3)'!H14="-","-",'ACI(3)'!H14)</f>
        <v>-</v>
      </c>
      <c r="J37" s="588"/>
      <c r="L37" s="14" t="e">
        <f t="shared" si="0"/>
        <v>#VALUE!</v>
      </c>
      <c r="M37" s="14" t="str">
        <f t="shared" si="1"/>
        <v>-</v>
      </c>
      <c r="N37" s="14" t="str">
        <f>IF(M37="-","-",IF(M37/O37&lt;=0.5,"D",IF(M37/O37&gt;=0.8,"M","T")))</f>
        <v>-</v>
      </c>
      <c r="O37" s="14">
        <v>12</v>
      </c>
      <c r="Q37" s="14" t="s">
        <v>274</v>
      </c>
      <c r="R37" s="14" t="s">
        <v>275</v>
      </c>
      <c r="S37" s="14" t="s">
        <v>281</v>
      </c>
      <c r="T37" s="14" t="s">
        <v>280</v>
      </c>
      <c r="V37" s="14" t="s">
        <v>22</v>
      </c>
      <c r="W37" s="14" t="e">
        <f>G24+G25+G28+G29+G30+G31+G32+G33+G34+G37+G38</f>
        <v>#VALUE!</v>
      </c>
      <c r="X37" s="14" t="str">
        <f>IFERROR(W37, "-")</f>
        <v>-</v>
      </c>
      <c r="Y37" s="14" t="str">
        <f>IF(X37="-","-",IF(X37/Z37&lt;=0.5,"D",IF(X37/Z37&gt;=0.8,"M","T")))</f>
        <v>-</v>
      </c>
      <c r="Z37" s="14">
        <v>42</v>
      </c>
    </row>
    <row r="38" spans="2:26" x14ac:dyDescent="0.25">
      <c r="B38" s="594" t="s">
        <v>222</v>
      </c>
      <c r="C38" s="595"/>
      <c r="D38" s="595"/>
      <c r="E38" s="583" t="str">
        <f>IF('ACI(3)'!H13="-","-",'ACI(3)'!H13)</f>
        <v>-</v>
      </c>
      <c r="F38" s="584"/>
      <c r="G38" s="588" t="str">
        <f>IF('ACI(3)'!H17="-","-",'ACI(3)'!H17)</f>
        <v>-</v>
      </c>
      <c r="H38" s="588"/>
      <c r="I38" s="588" t="str">
        <f>IF(OR('ACI(3)'!H15="-",'ACI(3)'!H19="-"),"-",'ACI(3)'!H15+'ACI(3)'!H19)</f>
        <v>-</v>
      </c>
      <c r="J38" s="588"/>
      <c r="L38" s="14" t="e">
        <f t="shared" si="0"/>
        <v>#VALUE!</v>
      </c>
      <c r="M38" s="14" t="str">
        <f t="shared" si="1"/>
        <v>-</v>
      </c>
      <c r="N38" s="14" t="str">
        <f>IF(M38="-","-",IF(M38/O38&lt;=0.5,"D",IF(M38/O38&gt;=0.8,"M","T")))</f>
        <v>-</v>
      </c>
      <c r="O38" s="14">
        <v>12</v>
      </c>
      <c r="Q38" s="14" t="e">
        <f>M37+M38</f>
        <v>#VALUE!</v>
      </c>
      <c r="R38" s="14" t="str">
        <f>IFERROR(Q38, "-")</f>
        <v>-</v>
      </c>
      <c r="S38" s="14" t="str">
        <f>IF(R38="-","-",IF(R38/T38&lt;=0.5,"D",IF(R38/T38&gt;=0.8,"M","T")))</f>
        <v>-</v>
      </c>
      <c r="T38" s="14">
        <v>24</v>
      </c>
      <c r="V38" s="14" t="s">
        <v>23</v>
      </c>
      <c r="W38" s="14" t="e">
        <f>I24+I25+I28+I29+I30+I31+I32+I33+I34+I37+I38</f>
        <v>#VALUE!</v>
      </c>
      <c r="X38" s="14" t="str">
        <f>IFERROR(W38, "-")</f>
        <v>-</v>
      </c>
      <c r="Y38" s="14" t="str">
        <f>IF(X38="-","-",IF(X38/Z38&lt;=0.5,"D",IF(X38/Z38&gt;=0.8,"M","T")))</f>
        <v>-</v>
      </c>
      <c r="Z38" s="14">
        <v>36</v>
      </c>
    </row>
    <row r="40" spans="2:26" x14ac:dyDescent="0.25">
      <c r="B40" s="597" t="s">
        <v>32</v>
      </c>
      <c r="C40" s="597"/>
      <c r="D40" s="597"/>
      <c r="E40" s="580" t="s">
        <v>21</v>
      </c>
      <c r="F40" s="581"/>
      <c r="G40" s="582" t="s">
        <v>22</v>
      </c>
      <c r="H40" s="582"/>
      <c r="I40" s="582" t="s">
        <v>23</v>
      </c>
      <c r="J40" s="582"/>
      <c r="L40" s="14" t="s">
        <v>274</v>
      </c>
      <c r="M40" s="14" t="s">
        <v>275</v>
      </c>
      <c r="N40" s="14" t="s">
        <v>281</v>
      </c>
      <c r="O40" s="14" t="s">
        <v>280</v>
      </c>
    </row>
    <row r="41" spans="2:26" x14ac:dyDescent="0.25">
      <c r="B41" s="485" t="s">
        <v>223</v>
      </c>
      <c r="C41" s="485"/>
      <c r="D41" s="485"/>
      <c r="E41" s="580" t="str">
        <f>IF('APE(1)'!H17="-","-",'APE(1)'!H17)</f>
        <v>-</v>
      </c>
      <c r="F41" s="581"/>
      <c r="G41" s="582" t="str">
        <f>IF('APE(1)'!H12="-","-",'APE(1)'!H12)</f>
        <v>-</v>
      </c>
      <c r="H41" s="582"/>
      <c r="I41" s="582" t="str">
        <f>IF('APE(1)'!H15="-","-",'APE(1)'!H15)</f>
        <v>-</v>
      </c>
      <c r="J41" s="582"/>
      <c r="L41" s="14" t="e">
        <f t="shared" si="0"/>
        <v>#VALUE!</v>
      </c>
      <c r="M41" s="14" t="str">
        <f t="shared" si="1"/>
        <v>-</v>
      </c>
      <c r="N41" s="14" t="str">
        <f>IF(M41="-","-",IF(M41/O41&lt;=0.5,"D",IF(M41/O41&gt;=0.8,"M","T")))</f>
        <v>-</v>
      </c>
      <c r="O41" s="14">
        <v>9</v>
      </c>
      <c r="Q41" s="14" t="s">
        <v>274</v>
      </c>
      <c r="R41" s="14" t="s">
        <v>275</v>
      </c>
      <c r="S41" s="14" t="s">
        <v>281</v>
      </c>
      <c r="T41" s="14" t="s">
        <v>280</v>
      </c>
    </row>
    <row r="42" spans="2:26" x14ac:dyDescent="0.25">
      <c r="B42" s="485" t="s">
        <v>224</v>
      </c>
      <c r="C42" s="485"/>
      <c r="D42" s="485"/>
      <c r="E42" s="583" t="str">
        <f>IF(OR('APE(1)'!H13="-",'APE(1)'!H18="-"),"-",'APE(1)'!H13+'APE(1)'!H18)</f>
        <v>-</v>
      </c>
      <c r="F42" s="584"/>
      <c r="G42" s="582" t="str">
        <f>IF('APE(1)'!H16="-","-",'APE(1)'!H16)</f>
        <v>-</v>
      </c>
      <c r="H42" s="582"/>
      <c r="I42" s="582" t="str">
        <f>IF('APE(1)'!H14="-","-",'APE(1)'!H14)</f>
        <v>-</v>
      </c>
      <c r="J42" s="582"/>
      <c r="L42" s="14" t="e">
        <f t="shared" si="0"/>
        <v>#VALUE!</v>
      </c>
      <c r="M42" s="14" t="str">
        <f t="shared" si="1"/>
        <v>-</v>
      </c>
      <c r="N42" s="14" t="str">
        <f>IF(M42="-","-",IF(M42/O42&lt;=0.5,"D",IF(M42/O42&gt;=0.8,"M","T")))</f>
        <v>-</v>
      </c>
      <c r="O42" s="14">
        <v>12</v>
      </c>
      <c r="Q42" s="14" t="e">
        <f>M41+M42</f>
        <v>#VALUE!</v>
      </c>
      <c r="R42" s="14" t="str">
        <f>IFERROR(Q42, "-")</f>
        <v>-</v>
      </c>
      <c r="S42" s="14" t="str">
        <f>IF(R42="-","-",IF(R42/T42&lt;=0.5,"D",IF(R42/T42&gt;=0.8,"M","T")))</f>
        <v>-</v>
      </c>
      <c r="T42" s="14">
        <v>21</v>
      </c>
    </row>
    <row r="43" spans="2:26" x14ac:dyDescent="0.25">
      <c r="B43" s="11"/>
      <c r="C43" s="11"/>
      <c r="D43" s="11"/>
      <c r="E43" s="12"/>
      <c r="F43" s="12"/>
      <c r="G43" s="12"/>
      <c r="H43" s="12"/>
      <c r="I43" s="12"/>
      <c r="J43" s="12"/>
    </row>
    <row r="44" spans="2:26" x14ac:dyDescent="0.25">
      <c r="B44" s="597" t="s">
        <v>33</v>
      </c>
      <c r="C44" s="598"/>
      <c r="D44" s="598"/>
      <c r="E44" s="580" t="s">
        <v>21</v>
      </c>
      <c r="F44" s="581"/>
      <c r="G44" s="582" t="s">
        <v>22</v>
      </c>
      <c r="H44" s="582"/>
      <c r="I44" s="582" t="s">
        <v>23</v>
      </c>
      <c r="J44" s="582"/>
      <c r="L44" s="14" t="s">
        <v>274</v>
      </c>
      <c r="M44" s="14" t="s">
        <v>275</v>
      </c>
      <c r="N44" s="14" t="s">
        <v>281</v>
      </c>
      <c r="O44" s="14" t="s">
        <v>280</v>
      </c>
    </row>
    <row r="45" spans="2:26" x14ac:dyDescent="0.25">
      <c r="B45" s="485" t="s">
        <v>225</v>
      </c>
      <c r="C45" s="485"/>
      <c r="D45" s="485"/>
      <c r="E45" s="580" t="str">
        <f>IF('APE(2)'!H14="-","-",'APE(2)'!H14)</f>
        <v>-</v>
      </c>
      <c r="F45" s="581"/>
      <c r="G45" s="582" t="str">
        <f>IF('APE(2)'!H20="-","-",'APE(2)'!H20)</f>
        <v>-</v>
      </c>
      <c r="H45" s="582"/>
      <c r="I45" s="582" t="str">
        <f>IF('APE(2)'!H16="-","-",'APE(2)'!H16)</f>
        <v>-</v>
      </c>
      <c r="J45" s="582"/>
      <c r="L45" s="14" t="e">
        <f t="shared" si="0"/>
        <v>#VALUE!</v>
      </c>
      <c r="M45" s="14" t="str">
        <f t="shared" si="1"/>
        <v>-</v>
      </c>
      <c r="N45" s="14" t="str">
        <f>IF(M45="-","-",IF(M45/O45&lt;=0.5,"D",IF(M45/O45&gt;=0.8,"M","T")))</f>
        <v>-</v>
      </c>
      <c r="O45" s="14">
        <v>9</v>
      </c>
    </row>
    <row r="46" spans="2:26" x14ac:dyDescent="0.25">
      <c r="B46" s="586" t="s">
        <v>226</v>
      </c>
      <c r="C46" s="589"/>
      <c r="D46" s="589"/>
      <c r="E46" s="580" t="str">
        <f>IF('APE(2)'!H18="-","-",'APE(2)'!H18)</f>
        <v>-</v>
      </c>
      <c r="F46" s="581"/>
      <c r="G46" s="582" t="str">
        <f>IF('APE(2)'!H12="-","-",'APE(2)'!H12)</f>
        <v>-</v>
      </c>
      <c r="H46" s="582"/>
      <c r="I46" s="582" t="str">
        <f>IF('APE(2)'!H15="-","-",'APE(2)'!H15)</f>
        <v>-</v>
      </c>
      <c r="J46" s="582"/>
      <c r="L46" s="14" t="e">
        <f t="shared" si="0"/>
        <v>#VALUE!</v>
      </c>
      <c r="M46" s="14" t="str">
        <f t="shared" si="1"/>
        <v>-</v>
      </c>
      <c r="N46" s="14" t="str">
        <f t="shared" ref="N46:N47" si="6">IF(M46="-","-",IF(M46/O46&lt;=0.5,"D",IF(M46/O46&gt;=0.8,"M","T")))</f>
        <v>-</v>
      </c>
      <c r="O46" s="14">
        <v>9</v>
      </c>
      <c r="Q46" s="14" t="s">
        <v>274</v>
      </c>
      <c r="R46" s="14" t="s">
        <v>275</v>
      </c>
      <c r="S46" s="14" t="s">
        <v>281</v>
      </c>
      <c r="T46" s="14" t="s">
        <v>280</v>
      </c>
    </row>
    <row r="47" spans="2:26" x14ac:dyDescent="0.25">
      <c r="B47" s="485" t="s">
        <v>227</v>
      </c>
      <c r="C47" s="485"/>
      <c r="D47" s="485"/>
      <c r="E47" s="580" t="str">
        <f>IF('APE(2)'!H13="-","-",'APE(2)'!H13)</f>
        <v>-</v>
      </c>
      <c r="F47" s="581"/>
      <c r="G47" s="582" t="str">
        <f>IF('APE(2)'!H19="-","-",'APE(2)'!H19)</f>
        <v>-</v>
      </c>
      <c r="H47" s="582"/>
      <c r="I47" s="582" t="str">
        <f>IF('APE(2)'!H17="-","-",'APE(2)'!H17)</f>
        <v>-</v>
      </c>
      <c r="J47" s="582"/>
      <c r="L47" s="14" t="e">
        <f t="shared" si="0"/>
        <v>#VALUE!</v>
      </c>
      <c r="M47" s="14" t="str">
        <f t="shared" si="1"/>
        <v>-</v>
      </c>
      <c r="N47" s="14" t="str">
        <f t="shared" si="6"/>
        <v>-</v>
      </c>
      <c r="O47" s="14">
        <v>9</v>
      </c>
      <c r="Q47" s="14" t="e">
        <f>M46+M47+M45</f>
        <v>#VALUE!</v>
      </c>
      <c r="R47" s="14" t="str">
        <f>IFERROR(Q47, "-")</f>
        <v>-</v>
      </c>
      <c r="S47" s="14" t="str">
        <f>IF(R47="-","-",IF(R47/T47&lt;=0.5,"D",IF(R47/T47&gt;=0.8,"M","T")))</f>
        <v>-</v>
      </c>
      <c r="T47" s="14">
        <v>27</v>
      </c>
    </row>
    <row r="48" spans="2:26" x14ac:dyDescent="0.25">
      <c r="B48" s="11"/>
      <c r="C48" s="11"/>
      <c r="D48" s="11"/>
      <c r="E48" s="12"/>
      <c r="F48" s="12"/>
      <c r="G48" s="12"/>
      <c r="H48" s="12"/>
      <c r="I48" s="12"/>
      <c r="J48" s="12"/>
    </row>
    <row r="49" spans="2:26" x14ac:dyDescent="0.25">
      <c r="B49" s="597" t="s">
        <v>34</v>
      </c>
      <c r="C49" s="597"/>
      <c r="D49" s="597"/>
      <c r="E49" s="580" t="s">
        <v>21</v>
      </c>
      <c r="F49" s="581"/>
      <c r="G49" s="582" t="s">
        <v>22</v>
      </c>
      <c r="H49" s="582"/>
      <c r="I49" s="582" t="s">
        <v>23</v>
      </c>
      <c r="J49" s="582"/>
      <c r="L49" s="14" t="s">
        <v>274</v>
      </c>
      <c r="M49" s="14" t="s">
        <v>275</v>
      </c>
      <c r="N49" s="14" t="s">
        <v>281</v>
      </c>
      <c r="O49" s="14" t="s">
        <v>280</v>
      </c>
      <c r="V49" s="14" t="s">
        <v>279</v>
      </c>
      <c r="W49" s="14" t="s">
        <v>274</v>
      </c>
      <c r="X49" s="14" t="s">
        <v>275</v>
      </c>
      <c r="Y49" s="14" t="s">
        <v>281</v>
      </c>
      <c r="Z49" s="14" t="s">
        <v>280</v>
      </c>
    </row>
    <row r="50" spans="2:26" x14ac:dyDescent="0.25">
      <c r="B50" s="485" t="s">
        <v>228</v>
      </c>
      <c r="C50" s="485"/>
      <c r="D50" s="485"/>
      <c r="E50" s="580" t="str">
        <f>IF('APE(3)'!H12="-","-",'APE(3)'!H12)</f>
        <v>-</v>
      </c>
      <c r="F50" s="581"/>
      <c r="G50" s="582" t="str">
        <f>IF('APE(3)'!H15="-","-",'APE(3)'!H15)</f>
        <v>-</v>
      </c>
      <c r="H50" s="582"/>
      <c r="I50" s="588" t="str">
        <f>IF(OR('APE(3)'!H21="-",'APE(3)'!H17="-"),"-",'APE(3)'!H21+'APE(3)'!H17)</f>
        <v>-</v>
      </c>
      <c r="J50" s="588"/>
      <c r="L50" s="14" t="e">
        <f t="shared" si="0"/>
        <v>#VALUE!</v>
      </c>
      <c r="M50" s="14" t="str">
        <f t="shared" si="1"/>
        <v>-</v>
      </c>
      <c r="N50" s="14" t="str">
        <f>IF(M50="-","-",IF(M50/O50&lt;=0.5,"D",IF(M50/O50&gt;=0.8,"M","T")))</f>
        <v>-</v>
      </c>
      <c r="O50" s="14">
        <v>12</v>
      </c>
      <c r="V50" s="14" t="s">
        <v>21</v>
      </c>
      <c r="W50" s="14" t="e">
        <f>E41+E42+E45+E46+E47+E50+E51+E52</f>
        <v>#VALUE!</v>
      </c>
      <c r="X50" s="14" t="str">
        <f>IFERROR(W50, "-")</f>
        <v>-</v>
      </c>
      <c r="Y50" s="14" t="str">
        <f>IF(X50="-","-",IF(X50/Z50&lt;=0.5,"D",IF(X50/Z50&gt;=0.8,"M","T")))</f>
        <v>-</v>
      </c>
      <c r="Z50" s="14">
        <v>27</v>
      </c>
    </row>
    <row r="51" spans="2:26" x14ac:dyDescent="0.25">
      <c r="B51" s="586" t="s">
        <v>229</v>
      </c>
      <c r="C51" s="589"/>
      <c r="D51" s="589"/>
      <c r="E51" s="580" t="str">
        <f>IF('APE(3)'!H19="-","-",'APE(3)'!H19)</f>
        <v>-</v>
      </c>
      <c r="F51" s="581"/>
      <c r="G51" s="582" t="str">
        <f>IF('APE(3)'!H13="-","-",'APE(3)'!H13)</f>
        <v>-</v>
      </c>
      <c r="H51" s="582"/>
      <c r="I51" s="582" t="str">
        <f>IF('APE(3)'!H16="-","-",'APE(3)'!H16)</f>
        <v>-</v>
      </c>
      <c r="J51" s="582"/>
      <c r="L51" s="14" t="e">
        <f t="shared" si="0"/>
        <v>#VALUE!</v>
      </c>
      <c r="M51" s="14" t="str">
        <f t="shared" si="1"/>
        <v>-</v>
      </c>
      <c r="N51" s="14" t="str">
        <f t="shared" ref="N51:N52" si="7">IF(M51="-","-",IF(M51/O51&lt;=0.5,"D",IF(M51/O51&gt;=0.8,"M","T")))</f>
        <v>-</v>
      </c>
      <c r="O51" s="14">
        <v>9</v>
      </c>
      <c r="Q51" s="14" t="s">
        <v>274</v>
      </c>
      <c r="R51" s="14" t="s">
        <v>275</v>
      </c>
      <c r="S51" s="14" t="s">
        <v>281</v>
      </c>
      <c r="T51" s="14" t="s">
        <v>280</v>
      </c>
      <c r="V51" s="14" t="s">
        <v>22</v>
      </c>
      <c r="W51" s="14" t="e">
        <f>G41+G42+G45+G46+G47+G51+G50+G52</f>
        <v>#VALUE!</v>
      </c>
      <c r="X51" s="14" t="str">
        <f>IFERROR(W51, "-")</f>
        <v>-</v>
      </c>
      <c r="Y51" s="14" t="str">
        <f>IF(X51="-","-",IF(X51/Z51&lt;=0.5,"D",IF(X51/Z51&gt;=0.8,"M","T")))</f>
        <v>-</v>
      </c>
      <c r="Z51" s="14">
        <v>24</v>
      </c>
    </row>
    <row r="52" spans="2:26" x14ac:dyDescent="0.25">
      <c r="B52" s="485" t="s">
        <v>230</v>
      </c>
      <c r="C52" s="485"/>
      <c r="D52" s="485"/>
      <c r="E52" s="580" t="str">
        <f>IF('APE(3)'!H14="-","-",'APE(3)'!H14)</f>
        <v>-</v>
      </c>
      <c r="F52" s="581"/>
      <c r="G52" s="582" t="str">
        <f>IF('APE(3)'!H20="-","-",'APE(3)'!H20)</f>
        <v>-</v>
      </c>
      <c r="H52" s="582"/>
      <c r="I52" s="582" t="str">
        <f>IF('APE(3)'!H18="-","-",'APE(3)'!H18)</f>
        <v>-</v>
      </c>
      <c r="J52" s="582"/>
      <c r="L52" s="14" t="e">
        <f t="shared" si="0"/>
        <v>#VALUE!</v>
      </c>
      <c r="M52" s="14" t="str">
        <f t="shared" si="1"/>
        <v>-</v>
      </c>
      <c r="N52" s="14" t="str">
        <f t="shared" si="7"/>
        <v>-</v>
      </c>
      <c r="O52" s="14">
        <v>9</v>
      </c>
      <c r="Q52" s="14" t="e">
        <f>M51+M52+M50</f>
        <v>#VALUE!</v>
      </c>
      <c r="R52" s="14" t="str">
        <f>IFERROR(Q52, "-")</f>
        <v>-</v>
      </c>
      <c r="S52" s="14" t="str">
        <f>IF(R52="-","-",IF(R52/T52&lt;=0.5,"D",IF(R52/T52&gt;=0.8,"M","T")))</f>
        <v>-</v>
      </c>
      <c r="T52" s="14">
        <v>30</v>
      </c>
      <c r="V52" s="14" t="s">
        <v>23</v>
      </c>
      <c r="W52" s="14" t="e">
        <f>I41+I42+I45+I46+I47+I50+I51+I52</f>
        <v>#VALUE!</v>
      </c>
      <c r="X52" s="14" t="str">
        <f>IFERROR(W52, "-")</f>
        <v>-</v>
      </c>
      <c r="Y52" s="14" t="str">
        <f>IF(X52="-","-",IF(X52/Z52&lt;=0.5,"D",IF(X52/Z52&gt;=0.8,"M","T")))</f>
        <v>-</v>
      </c>
      <c r="Z52" s="14">
        <v>27</v>
      </c>
    </row>
    <row r="54" spans="2:26" x14ac:dyDescent="0.25">
      <c r="B54" s="592" t="s">
        <v>35</v>
      </c>
      <c r="C54" s="592"/>
      <c r="D54" s="592"/>
      <c r="E54" s="580" t="s">
        <v>21</v>
      </c>
      <c r="F54" s="581"/>
      <c r="G54" s="582" t="s">
        <v>22</v>
      </c>
      <c r="H54" s="582"/>
      <c r="I54" s="582" t="s">
        <v>23</v>
      </c>
      <c r="J54" s="582"/>
      <c r="L54" s="14" t="s">
        <v>274</v>
      </c>
      <c r="M54" s="14" t="s">
        <v>275</v>
      </c>
      <c r="N54" s="14" t="s">
        <v>281</v>
      </c>
      <c r="O54" s="14" t="s">
        <v>280</v>
      </c>
    </row>
    <row r="55" spans="2:26" x14ac:dyDescent="0.25">
      <c r="B55" s="485" t="s">
        <v>232</v>
      </c>
      <c r="C55" s="485"/>
      <c r="D55" s="485"/>
      <c r="E55" s="580" t="str">
        <f>IF('ARÉ(1)'!H33="-","-",'ARÉ(1)'!H33)</f>
        <v>-</v>
      </c>
      <c r="F55" s="581"/>
      <c r="G55" s="582" t="str">
        <f>IF('ARÉ(1)'!H24="-","-",'ARÉ(1)'!H24)</f>
        <v>-</v>
      </c>
      <c r="H55" s="582"/>
      <c r="I55" s="582" t="str">
        <f>IF('ARÉ(1)'!H14="-","-",'ARÉ(1)'!H14)</f>
        <v>-</v>
      </c>
      <c r="J55" s="582"/>
      <c r="L55" s="14" t="e">
        <f t="shared" si="0"/>
        <v>#VALUE!</v>
      </c>
      <c r="M55" s="14" t="str">
        <f t="shared" si="1"/>
        <v>-</v>
      </c>
      <c r="N55" s="14" t="str">
        <f>IF(M55="-","-",IF(M55/O55&lt;=0.5,"D",IF(M55/O55&gt;=0.8,"M","T")))</f>
        <v>-</v>
      </c>
      <c r="O55" s="14">
        <v>9</v>
      </c>
    </row>
    <row r="56" spans="2:26" x14ac:dyDescent="0.25">
      <c r="B56" s="586" t="s">
        <v>233</v>
      </c>
      <c r="C56" s="589"/>
      <c r="D56" s="589"/>
      <c r="E56" s="580" t="str">
        <f>IF('ARÉ(1)'!H16="-","-",'ARÉ(1)'!H16)</f>
        <v>-</v>
      </c>
      <c r="F56" s="581"/>
      <c r="G56" s="582" t="str">
        <f>IF('ARÉ(1)'!H20="-","-",'ARÉ(1)'!H20)</f>
        <v>-</v>
      </c>
      <c r="H56" s="582"/>
      <c r="I56" s="582" t="str">
        <f>IF('ARÉ(1)'!H25="-","-",'ARÉ(1)'!H25)</f>
        <v>-</v>
      </c>
      <c r="J56" s="582"/>
      <c r="L56" s="14" t="e">
        <f t="shared" si="0"/>
        <v>#VALUE!</v>
      </c>
      <c r="M56" s="14" t="str">
        <f t="shared" si="1"/>
        <v>-</v>
      </c>
      <c r="N56" s="14" t="str">
        <f t="shared" ref="N56:N62" si="8">IF(M56="-","-",IF(M56/O56&lt;=0.5,"D",IF(M56/O56&gt;=0.8,"M","T")))</f>
        <v>-</v>
      </c>
      <c r="O56" s="14">
        <v>9</v>
      </c>
    </row>
    <row r="57" spans="2:26" x14ac:dyDescent="0.25">
      <c r="B57" s="586" t="s">
        <v>234</v>
      </c>
      <c r="C57" s="589"/>
      <c r="D57" s="589"/>
      <c r="E57" s="580" t="str">
        <f>IF('ARÉ(1)'!H32="-","-",'ARÉ(1)'!H32)</f>
        <v>-</v>
      </c>
      <c r="F57" s="581"/>
      <c r="G57" s="582" t="str">
        <f>IF('ARÉ(1)'!H1="-","-",'ARÉ(1)'!H12)</f>
        <v>-</v>
      </c>
      <c r="H57" s="582"/>
      <c r="I57" s="582" t="str">
        <f>IF('ARÉ(1)'!H26="-","-",'ARÉ(1)'!H26)</f>
        <v>-</v>
      </c>
      <c r="J57" s="582"/>
      <c r="L57" s="14" t="e">
        <f t="shared" si="0"/>
        <v>#VALUE!</v>
      </c>
      <c r="M57" s="14" t="str">
        <f t="shared" si="1"/>
        <v>-</v>
      </c>
      <c r="N57" s="14" t="str">
        <f t="shared" si="8"/>
        <v>-</v>
      </c>
      <c r="O57" s="14">
        <v>9</v>
      </c>
    </row>
    <row r="58" spans="2:26" x14ac:dyDescent="0.25">
      <c r="B58" s="586" t="s">
        <v>235</v>
      </c>
      <c r="C58" s="589"/>
      <c r="D58" s="589"/>
      <c r="E58" s="580" t="str">
        <f>IF('ARÉ(1)'!H27="-","-",'ARÉ(1)'!H27)</f>
        <v>-</v>
      </c>
      <c r="F58" s="581"/>
      <c r="G58" s="582" t="str">
        <f>IF('ARÉ(1)'!H31="-","-",'ARÉ(1)'!H31)</f>
        <v>-</v>
      </c>
      <c r="H58" s="582"/>
      <c r="I58" s="582" t="str">
        <f>IF('ARÉ(1)'!H19="-","-",'ARÉ(1)'!H19)</f>
        <v>-</v>
      </c>
      <c r="J58" s="582"/>
      <c r="L58" s="14" t="e">
        <f t="shared" si="0"/>
        <v>#VALUE!</v>
      </c>
      <c r="M58" s="14" t="str">
        <f t="shared" si="1"/>
        <v>-</v>
      </c>
      <c r="N58" s="14" t="str">
        <f t="shared" si="8"/>
        <v>-</v>
      </c>
      <c r="O58" s="14">
        <v>9</v>
      </c>
    </row>
    <row r="59" spans="2:26" x14ac:dyDescent="0.25">
      <c r="B59" s="586" t="s">
        <v>236</v>
      </c>
      <c r="C59" s="589"/>
      <c r="D59" s="589"/>
      <c r="E59" s="580" t="str">
        <f>IF('ARÉ(1)'!H35="-","-",'ARÉ(1)'!H35)</f>
        <v>-</v>
      </c>
      <c r="F59" s="581"/>
      <c r="G59" s="582" t="str">
        <f>IF('ARÉ(1)'!H17="-","-",'ARÉ(1)'!H17)</f>
        <v>-</v>
      </c>
      <c r="H59" s="582"/>
      <c r="I59" s="582" t="str">
        <f>IF('ARÉ(1)'!H28="-","-",'ARÉ(1)'!H28)</f>
        <v>-</v>
      </c>
      <c r="J59" s="582"/>
      <c r="L59" s="14" t="e">
        <f t="shared" si="0"/>
        <v>#VALUE!</v>
      </c>
      <c r="M59" s="14" t="str">
        <f t="shared" si="1"/>
        <v>-</v>
      </c>
      <c r="N59" s="14" t="str">
        <f t="shared" si="8"/>
        <v>-</v>
      </c>
      <c r="O59" s="14">
        <v>9</v>
      </c>
    </row>
    <row r="60" spans="2:26" x14ac:dyDescent="0.25">
      <c r="B60" s="586" t="s">
        <v>237</v>
      </c>
      <c r="C60" s="589"/>
      <c r="D60" s="589"/>
      <c r="E60" s="580" t="str">
        <f>IF('ARÉ(1)'!H21="-","-",'ARÉ(1)'!H21)</f>
        <v>-</v>
      </c>
      <c r="F60" s="581"/>
      <c r="G60" s="582" t="str">
        <f>IF('ARÉ(1)'!H29="-","-",'ARÉ(1)'!H29)</f>
        <v>-</v>
      </c>
      <c r="H60" s="582"/>
      <c r="I60" s="582" t="str">
        <f>IF('ARÉ(1)'!H15="-","-",'ARÉ(1)'!H15)</f>
        <v>-</v>
      </c>
      <c r="J60" s="582"/>
      <c r="L60" s="14" t="e">
        <f t="shared" si="0"/>
        <v>#VALUE!</v>
      </c>
      <c r="M60" s="14" t="str">
        <f t="shared" si="1"/>
        <v>-</v>
      </c>
      <c r="N60" s="14" t="str">
        <f t="shared" si="8"/>
        <v>-</v>
      </c>
      <c r="O60" s="14">
        <v>9</v>
      </c>
    </row>
    <row r="61" spans="2:26" x14ac:dyDescent="0.25">
      <c r="B61" s="586" t="s">
        <v>238</v>
      </c>
      <c r="C61" s="589"/>
      <c r="D61" s="589"/>
      <c r="E61" s="580" t="str">
        <f>IF('ARÉ(1)'!H13="-","-",'ARÉ(1)'!H13)</f>
        <v>-</v>
      </c>
      <c r="F61" s="581"/>
      <c r="G61" s="582" t="str">
        <f>IF('ARÉ(1)'!H30="-","-",'ARÉ(1)'!H30)</f>
        <v>-</v>
      </c>
      <c r="H61" s="582"/>
      <c r="I61" s="582" t="str">
        <f>IF('ARÉ(1)'!H23="-","-",'ARÉ(1)'!H23)</f>
        <v>-</v>
      </c>
      <c r="J61" s="582"/>
      <c r="L61" s="14" t="e">
        <f t="shared" si="0"/>
        <v>#VALUE!</v>
      </c>
      <c r="M61" s="14" t="str">
        <f t="shared" si="1"/>
        <v>-</v>
      </c>
      <c r="N61" s="14" t="str">
        <f t="shared" si="8"/>
        <v>-</v>
      </c>
      <c r="O61" s="14">
        <v>9</v>
      </c>
      <c r="Q61" s="14" t="s">
        <v>274</v>
      </c>
      <c r="R61" s="14" t="s">
        <v>275</v>
      </c>
      <c r="S61" s="14" t="s">
        <v>281</v>
      </c>
      <c r="T61" s="14" t="s">
        <v>280</v>
      </c>
    </row>
    <row r="62" spans="2:26" x14ac:dyDescent="0.25">
      <c r="B62" s="485" t="s">
        <v>239</v>
      </c>
      <c r="C62" s="485"/>
      <c r="D62" s="485"/>
      <c r="E62" s="580" t="str">
        <f>IF('ARÉ(1)'!H34="-","-",'ARÉ(1)'!H34)</f>
        <v>-</v>
      </c>
      <c r="F62" s="581"/>
      <c r="G62" s="582" t="str">
        <f>IF('ARÉ(1)'!H22="-","-",'ARÉ(1)'!H22)</f>
        <v>-</v>
      </c>
      <c r="H62" s="582"/>
      <c r="I62" s="582" t="str">
        <f>IF('ARÉ(1)'!H18="-","-",'ARÉ(1)'!H18)</f>
        <v>-</v>
      </c>
      <c r="J62" s="582"/>
      <c r="L62" s="14" t="e">
        <f t="shared" si="0"/>
        <v>#VALUE!</v>
      </c>
      <c r="M62" s="14" t="str">
        <f t="shared" si="1"/>
        <v>-</v>
      </c>
      <c r="N62" s="14" t="str">
        <f t="shared" si="8"/>
        <v>-</v>
      </c>
      <c r="O62" s="14">
        <v>9</v>
      </c>
      <c r="Q62" s="14" t="e">
        <f>M61+M62+M60+M59+M58+M57+M56+M55</f>
        <v>#VALUE!</v>
      </c>
      <c r="R62" s="14" t="str">
        <f>IFERROR(Q62, "-")</f>
        <v>-</v>
      </c>
      <c r="S62" s="14" t="str">
        <f>IF(R62="-","-",IF(R62/T62&lt;=0.5,"D",IF(R62/T62&gt;=0.8,"M","T")))</f>
        <v>-</v>
      </c>
      <c r="T62" s="14">
        <v>72</v>
      </c>
    </row>
    <row r="63" spans="2:26" x14ac:dyDescent="0.25">
      <c r="B63" s="11"/>
      <c r="C63" s="11"/>
      <c r="D63" s="11"/>
      <c r="E63" s="12"/>
      <c r="F63" s="12"/>
      <c r="G63" s="12"/>
      <c r="H63" s="12"/>
      <c r="I63" s="12"/>
      <c r="J63" s="12"/>
    </row>
    <row r="64" spans="2:26" x14ac:dyDescent="0.25">
      <c r="B64" s="585" t="s">
        <v>36</v>
      </c>
      <c r="C64" s="585"/>
      <c r="D64" s="585"/>
      <c r="E64" s="580" t="s">
        <v>21</v>
      </c>
      <c r="F64" s="581"/>
      <c r="G64" s="582" t="s">
        <v>22</v>
      </c>
      <c r="H64" s="582"/>
      <c r="I64" s="582" t="s">
        <v>23</v>
      </c>
      <c r="J64" s="582"/>
      <c r="L64" s="14" t="s">
        <v>274</v>
      </c>
      <c r="M64" s="14" t="s">
        <v>275</v>
      </c>
      <c r="N64" s="14" t="s">
        <v>281</v>
      </c>
      <c r="O64" s="14" t="s">
        <v>280</v>
      </c>
    </row>
    <row r="65" spans="2:26" x14ac:dyDescent="0.25">
      <c r="B65" s="485" t="s">
        <v>240</v>
      </c>
      <c r="C65" s="485"/>
      <c r="D65" s="485"/>
      <c r="E65" s="580" t="str">
        <f>IF('ARÉ(2)'!H14="-","-",'ARÉ(2)'!H14)</f>
        <v>-</v>
      </c>
      <c r="F65" s="581"/>
      <c r="G65" s="582" t="str">
        <f>IF('ARÉ(2)'!H17="-","-",'ARÉ(2)'!H17)</f>
        <v>-</v>
      </c>
      <c r="H65" s="582"/>
      <c r="I65" s="582" t="str">
        <f>IF('ARÉ(2)'!H13="-","-",'ARÉ(2)'!H13)</f>
        <v>-</v>
      </c>
      <c r="J65" s="582"/>
      <c r="L65" s="14" t="e">
        <f t="shared" si="0"/>
        <v>#VALUE!</v>
      </c>
      <c r="M65" s="14" t="str">
        <f t="shared" si="1"/>
        <v>-</v>
      </c>
      <c r="N65" s="14" t="str">
        <f>IF(M65="-","-",IF(M65/O65&lt;=0.5,"D",IF(M65/O65&gt;=0.8,"M","T")))</f>
        <v>-</v>
      </c>
      <c r="O65" s="14">
        <v>9</v>
      </c>
      <c r="Q65" s="14" t="s">
        <v>274</v>
      </c>
      <c r="R65" s="14" t="s">
        <v>275</v>
      </c>
      <c r="S65" s="14" t="s">
        <v>281</v>
      </c>
      <c r="T65" s="14" t="s">
        <v>280</v>
      </c>
    </row>
    <row r="66" spans="2:26" x14ac:dyDescent="0.25">
      <c r="B66" s="485" t="s">
        <v>241</v>
      </c>
      <c r="C66" s="485"/>
      <c r="D66" s="485"/>
      <c r="E66" s="580" t="str">
        <f>IF('ARÉ(2)'!H18="-","-",'ARÉ(2)'!H18)</f>
        <v>-</v>
      </c>
      <c r="F66" s="581"/>
      <c r="G66" s="582" t="str">
        <f>IF(OR('ARÉ(2)'!H12="-", 'ARÉ(2)'!H16="-"),"-",'ARÉ(2)'!H16+'ARÉ(2)'!H12)</f>
        <v>-</v>
      </c>
      <c r="H66" s="582"/>
      <c r="I66" s="582" t="str">
        <f>IF(OR('ARÉ(2)'!H15="-", 'ARÉ(2)'!H19="-"),"-",'ARÉ(2)'!H15+'ARÉ(2)'!H19)</f>
        <v>-</v>
      </c>
      <c r="J66" s="582"/>
      <c r="L66" s="14" t="e">
        <f t="shared" si="0"/>
        <v>#VALUE!</v>
      </c>
      <c r="M66" s="14" t="str">
        <f t="shared" si="1"/>
        <v>-</v>
      </c>
      <c r="N66" s="14" t="str">
        <f>IF(M66="-","-",IF(M66/O66&lt;=0.5,"D",IF(M66/O66&gt;=0.8,"M","T")))</f>
        <v>-</v>
      </c>
      <c r="O66" s="14">
        <v>15</v>
      </c>
      <c r="Q66" s="14" t="e">
        <f>M65+M66</f>
        <v>#VALUE!</v>
      </c>
      <c r="R66" s="14" t="str">
        <f>IFERROR(Q66, "-")</f>
        <v>-</v>
      </c>
      <c r="S66" s="14" t="str">
        <f>IF(R66="-","-",IF(R66/T66&lt;=0.5,"D",IF(R66/T66&gt;=0.8,"M","T")))</f>
        <v>-</v>
      </c>
      <c r="T66" s="14">
        <v>24</v>
      </c>
    </row>
    <row r="67" spans="2:26" ht="15.75" x14ac:dyDescent="0.25">
      <c r="B67" s="11"/>
      <c r="C67" s="11"/>
      <c r="D67" s="11"/>
      <c r="E67" s="12"/>
      <c r="F67" s="12"/>
      <c r="G67" s="12"/>
      <c r="H67" s="12"/>
      <c r="I67" s="9"/>
      <c r="J67" s="12"/>
    </row>
    <row r="68" spans="2:26" x14ac:dyDescent="0.25">
      <c r="B68" s="585" t="s">
        <v>231</v>
      </c>
      <c r="C68" s="585"/>
      <c r="D68" s="585"/>
      <c r="E68" s="580" t="s">
        <v>21</v>
      </c>
      <c r="F68" s="581"/>
      <c r="G68" s="582" t="s">
        <v>22</v>
      </c>
      <c r="H68" s="582"/>
      <c r="I68" s="582" t="s">
        <v>23</v>
      </c>
      <c r="J68" s="582"/>
      <c r="L68" s="14" t="s">
        <v>274</v>
      </c>
      <c r="M68" s="14" t="s">
        <v>275</v>
      </c>
      <c r="N68" s="14" t="s">
        <v>281</v>
      </c>
      <c r="O68" s="14" t="s">
        <v>280</v>
      </c>
    </row>
    <row r="69" spans="2:26" x14ac:dyDescent="0.25">
      <c r="B69" s="485" t="s">
        <v>242</v>
      </c>
      <c r="C69" s="485"/>
      <c r="D69" s="485"/>
      <c r="E69" s="580" t="str">
        <f>IF('ARÉ(3)'!H13="-","-",'ARÉ(3)'!H13)</f>
        <v>-</v>
      </c>
      <c r="F69" s="581"/>
      <c r="G69" s="582" t="str">
        <f>IF('ARÉ(3)'!H19="-","-",'ARÉ(3)'!H19)</f>
        <v>-</v>
      </c>
      <c r="H69" s="582"/>
      <c r="I69" s="582" t="str">
        <f>IF('ARÉ(3)'!H26="-","-",'ARÉ(3)'!H26)</f>
        <v>-</v>
      </c>
      <c r="J69" s="582"/>
      <c r="L69" s="14" t="e">
        <f t="shared" si="0"/>
        <v>#VALUE!</v>
      </c>
      <c r="M69" s="14" t="str">
        <f t="shared" si="1"/>
        <v>-</v>
      </c>
      <c r="N69" s="14" t="str">
        <f>IF(M69="-","-",IF(M69/O69&lt;=0.5,"D",IF(M69/O69&gt;=0.8,"M","T")))</f>
        <v>-</v>
      </c>
      <c r="O69" s="14">
        <v>9</v>
      </c>
    </row>
    <row r="70" spans="2:26" x14ac:dyDescent="0.25">
      <c r="B70" s="586" t="s">
        <v>243</v>
      </c>
      <c r="C70" s="589"/>
      <c r="D70" s="589"/>
      <c r="E70" s="580" t="str">
        <f>IF('ARÉ(3)'!H18="-","-",'ARÉ(3)'!H18)</f>
        <v>-</v>
      </c>
      <c r="F70" s="581"/>
      <c r="G70" s="582" t="str">
        <f>IF('ARÉ(3)'!H23="-","-",'ARÉ(3)'!H23)</f>
        <v>-</v>
      </c>
      <c r="H70" s="582"/>
      <c r="I70" s="582" t="str">
        <f>IF('ARÉ(3)'!H15="-","-",'ARÉ(3)'!H15)</f>
        <v>-</v>
      </c>
      <c r="J70" s="582"/>
      <c r="L70" s="14" t="e">
        <f t="shared" ref="L70:L78" si="9">E70+G70+I70</f>
        <v>#VALUE!</v>
      </c>
      <c r="M70" s="14" t="str">
        <f t="shared" ref="M70:M78" si="10">IFERROR(L70, "-")</f>
        <v>-</v>
      </c>
      <c r="N70" s="14" t="str">
        <f t="shared" ref="N70:N73" si="11">IF(M70="-","-",IF(M70/O70&lt;=0.5,"D",IF(M70/O70&gt;=0.8,"M","T")))</f>
        <v>-</v>
      </c>
      <c r="O70" s="14">
        <v>9</v>
      </c>
    </row>
    <row r="71" spans="2:26" x14ac:dyDescent="0.25">
      <c r="B71" s="586" t="s">
        <v>244</v>
      </c>
      <c r="C71" s="589"/>
      <c r="D71" s="589"/>
      <c r="E71" s="580" t="str">
        <f>IF('ARÉ(3)'!H24="-","-",'ARÉ(3)'!H24)</f>
        <v>-</v>
      </c>
      <c r="F71" s="581"/>
      <c r="G71" s="582" t="str">
        <f>IF('ARÉ(3)'!H12="-","-",'ARÉ(3)'!H12)</f>
        <v>-</v>
      </c>
      <c r="H71" s="582"/>
      <c r="I71" s="582" t="str">
        <f>IF('ARÉ(3)'!H16="-","-",'ARÉ(3)'!H16)</f>
        <v>-</v>
      </c>
      <c r="J71" s="582"/>
      <c r="L71" s="14" t="e">
        <f t="shared" si="9"/>
        <v>#VALUE!</v>
      </c>
      <c r="M71" s="14" t="str">
        <f t="shared" si="10"/>
        <v>-</v>
      </c>
      <c r="N71" s="14" t="str">
        <f t="shared" si="11"/>
        <v>-</v>
      </c>
      <c r="O71" s="14">
        <v>9</v>
      </c>
    </row>
    <row r="72" spans="2:26" x14ac:dyDescent="0.25">
      <c r="B72" s="586" t="s">
        <v>245</v>
      </c>
      <c r="C72" s="589"/>
      <c r="D72" s="589"/>
      <c r="E72" s="580" t="str">
        <f>IF('ARÉ(3)'!H17="-","-",'ARÉ(3)'!H17)</f>
        <v>-</v>
      </c>
      <c r="F72" s="581"/>
      <c r="G72" s="582" t="str">
        <f>IF('ARÉ(3)'!H20="-","-",'ARÉ(3)'!H20)</f>
        <v>-</v>
      </c>
      <c r="H72" s="582"/>
      <c r="I72" s="582" t="str">
        <f>IF('ARÉ(3)'!H22="-","-",'ARÉ(3)'!H22)</f>
        <v>-</v>
      </c>
      <c r="J72" s="582"/>
      <c r="L72" s="14" t="e">
        <f t="shared" si="9"/>
        <v>#VALUE!</v>
      </c>
      <c r="M72" s="14" t="str">
        <f t="shared" si="10"/>
        <v>-</v>
      </c>
      <c r="N72" s="14" t="str">
        <f t="shared" si="11"/>
        <v>-</v>
      </c>
      <c r="O72" s="14">
        <v>9</v>
      </c>
      <c r="Q72" s="14" t="s">
        <v>274</v>
      </c>
      <c r="R72" s="14" t="s">
        <v>275</v>
      </c>
      <c r="S72" s="14" t="s">
        <v>281</v>
      </c>
      <c r="T72" s="14" t="s">
        <v>280</v>
      </c>
    </row>
    <row r="73" spans="2:26" x14ac:dyDescent="0.25">
      <c r="B73" s="485" t="s">
        <v>246</v>
      </c>
      <c r="C73" s="485"/>
      <c r="D73" s="485"/>
      <c r="E73" s="580" t="str">
        <f>IF('ARÉ(3)'!H21="-","-",'ARÉ(3)'!H21)</f>
        <v>-</v>
      </c>
      <c r="F73" s="581"/>
      <c r="G73" s="582" t="str">
        <f>IF('ARÉ(3)'!H25="-","-",'ARÉ(3)'!H25)</f>
        <v>-</v>
      </c>
      <c r="H73" s="582"/>
      <c r="I73" s="582" t="str">
        <f>IF('ARÉ(3)'!H14="-","-",'ARÉ(3)'!H14)</f>
        <v>-</v>
      </c>
      <c r="J73" s="582"/>
      <c r="L73" s="14" t="e">
        <f t="shared" si="9"/>
        <v>#VALUE!</v>
      </c>
      <c r="M73" s="14" t="str">
        <f t="shared" si="10"/>
        <v>-</v>
      </c>
      <c r="N73" s="14" t="str">
        <f t="shared" si="11"/>
        <v>-</v>
      </c>
      <c r="O73" s="14">
        <v>9</v>
      </c>
      <c r="Q73" s="14" t="e">
        <f>M72+M73+M71+M70+M69</f>
        <v>#VALUE!</v>
      </c>
      <c r="R73" s="14" t="str">
        <f>IFERROR(Q73, "-")</f>
        <v>-</v>
      </c>
      <c r="S73" s="14" t="str">
        <f>IF(R73="-","-",IF(R73/T73&lt;=0.5,"D",IF(R73/T73&gt;=0.8,"M","T")))</f>
        <v>-</v>
      </c>
      <c r="T73" s="14">
        <v>45</v>
      </c>
    </row>
    <row r="74" spans="2:26" x14ac:dyDescent="0.25">
      <c r="B74" s="11"/>
      <c r="C74" s="11"/>
      <c r="D74" s="11"/>
      <c r="E74" s="12"/>
      <c r="F74" s="12"/>
      <c r="G74" s="12"/>
      <c r="H74" s="12"/>
      <c r="I74" s="12"/>
      <c r="J74" s="12"/>
    </row>
    <row r="75" spans="2:26" x14ac:dyDescent="0.25">
      <c r="B75" s="585" t="s">
        <v>28</v>
      </c>
      <c r="C75" s="585"/>
      <c r="D75" s="585"/>
      <c r="E75" s="580" t="s">
        <v>21</v>
      </c>
      <c r="F75" s="581"/>
      <c r="G75" s="582" t="s">
        <v>22</v>
      </c>
      <c r="H75" s="582"/>
      <c r="I75" s="582" t="s">
        <v>23</v>
      </c>
      <c r="J75" s="582"/>
      <c r="L75" s="14" t="s">
        <v>274</v>
      </c>
      <c r="M75" s="14" t="s">
        <v>275</v>
      </c>
      <c r="N75" s="14" t="s">
        <v>281</v>
      </c>
      <c r="O75" s="14" t="s">
        <v>280</v>
      </c>
      <c r="V75" s="14" t="s">
        <v>279</v>
      </c>
      <c r="W75" s="14" t="s">
        <v>274</v>
      </c>
      <c r="X75" s="14" t="s">
        <v>275</v>
      </c>
      <c r="Y75" s="14" t="s">
        <v>281</v>
      </c>
      <c r="Z75" s="14" t="s">
        <v>280</v>
      </c>
    </row>
    <row r="76" spans="2:26" x14ac:dyDescent="0.25">
      <c r="B76" s="485" t="s">
        <v>247</v>
      </c>
      <c r="C76" s="485"/>
      <c r="D76" s="485"/>
      <c r="E76" s="580" t="str">
        <f>IF('ARÉ(4)'!H16="-","-",'ARÉ(4)'!H16)</f>
        <v>-</v>
      </c>
      <c r="F76" s="581"/>
      <c r="G76" s="582" t="str">
        <f>IF('ARÉ(4)'!H18="-","-",'ARÉ(4)'!H18)</f>
        <v>-</v>
      </c>
      <c r="H76" s="582"/>
      <c r="I76" s="582" t="str">
        <f>IF('ARÉ(4)'!H13="-","-",'ARÉ(4)'!H13)</f>
        <v>-</v>
      </c>
      <c r="J76" s="582"/>
      <c r="L76" s="14" t="e">
        <f t="shared" si="9"/>
        <v>#VALUE!</v>
      </c>
      <c r="M76" s="14" t="str">
        <f t="shared" si="10"/>
        <v>-</v>
      </c>
      <c r="N76" s="14" t="str">
        <f>IF(M76="-","-",IF(M76/O76&lt;=0.5,"D",IF(M76/O76&gt;=0.8,"M","T")))</f>
        <v>-</v>
      </c>
      <c r="O76" s="14">
        <v>9</v>
      </c>
      <c r="V76" s="14" t="s">
        <v>21</v>
      </c>
      <c r="W76" s="14" t="e">
        <f>E55+E56+E57+E58+E59+E60+E61+E62+E65+E66+E69+E70+E71+E72+E73+E76+E77+E78</f>
        <v>#VALUE!</v>
      </c>
      <c r="X76" s="14" t="str">
        <f>IFERROR(W76, "-")</f>
        <v>-</v>
      </c>
      <c r="Y76" s="14" t="str">
        <f>IF(X76="-","-",IF(X76/Z76&lt;=0.5,"D",IF(X76/Z76&gt;=0.8,"M","T")))</f>
        <v>-</v>
      </c>
      <c r="Z76" s="14">
        <v>54</v>
      </c>
    </row>
    <row r="77" spans="2:26" x14ac:dyDescent="0.25">
      <c r="B77" s="586" t="s">
        <v>248</v>
      </c>
      <c r="C77" s="589"/>
      <c r="D77" s="589"/>
      <c r="E77" s="580" t="str">
        <f>IF('ARÉ(4)'!H19="-","-",'ARÉ(4)'!H19)</f>
        <v>-</v>
      </c>
      <c r="F77" s="581"/>
      <c r="G77" s="582" t="str">
        <f>IF('ARÉ(4)'!H12="-","-",'ARÉ(4)'!H12)</f>
        <v>-</v>
      </c>
      <c r="H77" s="582"/>
      <c r="I77" s="582" t="str">
        <f>IF('ARÉ(4)'!H14="-","-",'ARÉ(4)'!H14)</f>
        <v>-</v>
      </c>
      <c r="J77" s="582"/>
      <c r="L77" s="14" t="e">
        <f t="shared" si="9"/>
        <v>#VALUE!</v>
      </c>
      <c r="M77" s="14" t="str">
        <f t="shared" si="10"/>
        <v>-</v>
      </c>
      <c r="N77" s="14" t="str">
        <f t="shared" ref="N77:N78" si="12">IF(M77="-","-",IF(M77/O77&lt;=0.5,"D",IF(M77/O77&gt;=0.8,"M","T")))</f>
        <v>-</v>
      </c>
      <c r="O77" s="14">
        <v>9</v>
      </c>
      <c r="Q77" s="14" t="s">
        <v>274</v>
      </c>
      <c r="R77" s="14" t="s">
        <v>275</v>
      </c>
      <c r="S77" s="14" t="s">
        <v>281</v>
      </c>
      <c r="T77" s="14" t="s">
        <v>280</v>
      </c>
      <c r="V77" s="14" t="s">
        <v>22</v>
      </c>
      <c r="W77" s="14" t="e">
        <f>G55+G56+G57+G58+G59+G60+G61+G62+G66+G65+G69+G70+G71+G72+G73+G76+G77+G78</f>
        <v>#VALUE!</v>
      </c>
      <c r="X77" s="14" t="str">
        <f>IFERROR(W77, "-")</f>
        <v>-</v>
      </c>
      <c r="Y77" s="14" t="str">
        <f>IF(X77="-","-",IF(X77/Z77&lt;=0.5,"D",IF(X77/Z77&gt;=0.8,"M","T")))</f>
        <v>-</v>
      </c>
      <c r="Z77" s="14">
        <v>57</v>
      </c>
    </row>
    <row r="78" spans="2:26" x14ac:dyDescent="0.25">
      <c r="B78" s="485" t="s">
        <v>249</v>
      </c>
      <c r="C78" s="485"/>
      <c r="D78" s="485"/>
      <c r="E78" s="580" t="str">
        <f>IF('ARÉ(4)'!H20="-","-",'ARÉ(4)'!H20)</f>
        <v>-</v>
      </c>
      <c r="F78" s="581"/>
      <c r="G78" s="582" t="str">
        <f>IF('ARÉ(4)'!H15="-","-",'ARÉ(4)'!H15)</f>
        <v>-</v>
      </c>
      <c r="H78" s="582"/>
      <c r="I78" s="582" t="str">
        <f>IF('ARÉ(4)'!H17="-","-",'ARÉ(4)'!H17)</f>
        <v>-</v>
      </c>
      <c r="J78" s="582"/>
      <c r="L78" s="14" t="e">
        <f t="shared" si="9"/>
        <v>#VALUE!</v>
      </c>
      <c r="M78" s="14" t="str">
        <f t="shared" si="10"/>
        <v>-</v>
      </c>
      <c r="N78" s="14" t="str">
        <f t="shared" si="12"/>
        <v>-</v>
      </c>
      <c r="O78" s="14">
        <v>9</v>
      </c>
      <c r="Q78" s="14" t="e">
        <f>M77+M78+M76</f>
        <v>#VALUE!</v>
      </c>
      <c r="R78" s="14" t="str">
        <f>IFERROR(Q78, "-")</f>
        <v>-</v>
      </c>
      <c r="S78" s="14" t="str">
        <f>IF(R78="-","-",IF(R78/T78&lt;=0.5,"D",IF(R78/T78&gt;=0.8,"M","T")))</f>
        <v>-</v>
      </c>
      <c r="T78" s="14">
        <v>27</v>
      </c>
      <c r="V78" s="14" t="s">
        <v>23</v>
      </c>
      <c r="W78" s="14" t="e">
        <f>I55+I56+I57+I58+I59+I60+I61+I62+I65+I66+I69+I70+I71+I72+I73+I76+I77+I78</f>
        <v>#VALUE!</v>
      </c>
      <c r="X78" s="14" t="str">
        <f>IFERROR(W78, "-")</f>
        <v>-</v>
      </c>
      <c r="Y78" s="14" t="str">
        <f>IF(X78="-","-",IF(X78/Z78&lt;=0.5,"D",IF(X78/Z78&gt;=0.8,"M","T")))</f>
        <v>-</v>
      </c>
      <c r="Z78" s="14">
        <v>57</v>
      </c>
    </row>
  </sheetData>
  <sheetProtection selectLockedCells="1"/>
  <mergeCells count="253">
    <mergeCell ref="L2:O2"/>
    <mergeCell ref="Q2:T2"/>
    <mergeCell ref="V2:Z2"/>
    <mergeCell ref="AB2:AD2"/>
    <mergeCell ref="B78:D78"/>
    <mergeCell ref="E78:F78"/>
    <mergeCell ref="G78:H78"/>
    <mergeCell ref="I78:J78"/>
    <mergeCell ref="B2:J2"/>
    <mergeCell ref="B76:D76"/>
    <mergeCell ref="E76:F76"/>
    <mergeCell ref="G76:H76"/>
    <mergeCell ref="I76:J76"/>
    <mergeCell ref="B77:D77"/>
    <mergeCell ref="E77:F77"/>
    <mergeCell ref="G77:H77"/>
    <mergeCell ref="I77:J77"/>
    <mergeCell ref="B73:D73"/>
    <mergeCell ref="E73:F73"/>
    <mergeCell ref="G73:H73"/>
    <mergeCell ref="I73:J73"/>
    <mergeCell ref="B75:D75"/>
    <mergeCell ref="E75:F75"/>
    <mergeCell ref="G75:H75"/>
    <mergeCell ref="I75:J75"/>
    <mergeCell ref="B71:D71"/>
    <mergeCell ref="E71:F71"/>
    <mergeCell ref="G71:H71"/>
    <mergeCell ref="I71:J71"/>
    <mergeCell ref="B72:D72"/>
    <mergeCell ref="E72:F72"/>
    <mergeCell ref="G72:H72"/>
    <mergeCell ref="I72:J72"/>
    <mergeCell ref="B69:D69"/>
    <mergeCell ref="E69:F69"/>
    <mergeCell ref="G69:H69"/>
    <mergeCell ref="I69:J69"/>
    <mergeCell ref="B70:D70"/>
    <mergeCell ref="E70:F70"/>
    <mergeCell ref="G70:H70"/>
    <mergeCell ref="I70:J70"/>
    <mergeCell ref="B66:D66"/>
    <mergeCell ref="E66:F66"/>
    <mergeCell ref="G66:H66"/>
    <mergeCell ref="I66:J66"/>
    <mergeCell ref="B68:D68"/>
    <mergeCell ref="E68:F68"/>
    <mergeCell ref="G68:H68"/>
    <mergeCell ref="I68:J68"/>
    <mergeCell ref="B64:D64"/>
    <mergeCell ref="E64:F64"/>
    <mergeCell ref="G64:H64"/>
    <mergeCell ref="I64:J64"/>
    <mergeCell ref="B65:D65"/>
    <mergeCell ref="E65:F65"/>
    <mergeCell ref="G65:H65"/>
    <mergeCell ref="I65:J65"/>
    <mergeCell ref="B61:D61"/>
    <mergeCell ref="E61:F61"/>
    <mergeCell ref="G61:H61"/>
    <mergeCell ref="I61:J61"/>
    <mergeCell ref="B62:D62"/>
    <mergeCell ref="E62:F62"/>
    <mergeCell ref="G62:H62"/>
    <mergeCell ref="I62:J62"/>
    <mergeCell ref="B59:D59"/>
    <mergeCell ref="E59:F59"/>
    <mergeCell ref="G59:H59"/>
    <mergeCell ref="I59:J59"/>
    <mergeCell ref="B60:D60"/>
    <mergeCell ref="E60:F60"/>
    <mergeCell ref="G60:H60"/>
    <mergeCell ref="I60:J60"/>
    <mergeCell ref="B57:D57"/>
    <mergeCell ref="E57:F57"/>
    <mergeCell ref="G57:H57"/>
    <mergeCell ref="I57:J57"/>
    <mergeCell ref="B58:D58"/>
    <mergeCell ref="E58:F58"/>
    <mergeCell ref="G58:H58"/>
    <mergeCell ref="I58:J58"/>
    <mergeCell ref="G55:H55"/>
    <mergeCell ref="I55:J55"/>
    <mergeCell ref="B56:D56"/>
    <mergeCell ref="E56:F56"/>
    <mergeCell ref="G56:H56"/>
    <mergeCell ref="I56:J56"/>
    <mergeCell ref="B52:D52"/>
    <mergeCell ref="E52:F52"/>
    <mergeCell ref="G52:H52"/>
    <mergeCell ref="I52:J52"/>
    <mergeCell ref="B54:D54"/>
    <mergeCell ref="E54:F54"/>
    <mergeCell ref="G54:H54"/>
    <mergeCell ref="I54:J54"/>
    <mergeCell ref="B55:D55"/>
    <mergeCell ref="E55:F55"/>
    <mergeCell ref="B50:D50"/>
    <mergeCell ref="E50:F50"/>
    <mergeCell ref="G50:H50"/>
    <mergeCell ref="I50:J50"/>
    <mergeCell ref="B51:D51"/>
    <mergeCell ref="E51:F51"/>
    <mergeCell ref="G51:H51"/>
    <mergeCell ref="I51:J51"/>
    <mergeCell ref="B47:D47"/>
    <mergeCell ref="E47:F47"/>
    <mergeCell ref="G47:H47"/>
    <mergeCell ref="I47:J47"/>
    <mergeCell ref="B49:D49"/>
    <mergeCell ref="E49:F49"/>
    <mergeCell ref="G49:H49"/>
    <mergeCell ref="I49:J49"/>
    <mergeCell ref="B45:D45"/>
    <mergeCell ref="E45:F45"/>
    <mergeCell ref="G45:H45"/>
    <mergeCell ref="I45:J45"/>
    <mergeCell ref="B46:D46"/>
    <mergeCell ref="E46:F46"/>
    <mergeCell ref="G46:H46"/>
    <mergeCell ref="I46:J46"/>
    <mergeCell ref="G42:H42"/>
    <mergeCell ref="I42:J42"/>
    <mergeCell ref="B44:D44"/>
    <mergeCell ref="E44:F44"/>
    <mergeCell ref="G44:H44"/>
    <mergeCell ref="I44:J44"/>
    <mergeCell ref="B42:D42"/>
    <mergeCell ref="E42:F42"/>
    <mergeCell ref="B38:D38"/>
    <mergeCell ref="E38:F38"/>
    <mergeCell ref="G38:H38"/>
    <mergeCell ref="I38:J38"/>
    <mergeCell ref="B40:D40"/>
    <mergeCell ref="E40:F40"/>
    <mergeCell ref="G40:H40"/>
    <mergeCell ref="I40:J40"/>
    <mergeCell ref="B41:D41"/>
    <mergeCell ref="E41:F41"/>
    <mergeCell ref="G41:H41"/>
    <mergeCell ref="I41:J41"/>
    <mergeCell ref="B34:D34"/>
    <mergeCell ref="B36:D36"/>
    <mergeCell ref="E36:F36"/>
    <mergeCell ref="G36:H36"/>
    <mergeCell ref="I36:J36"/>
    <mergeCell ref="B37:D37"/>
    <mergeCell ref="E37:F37"/>
    <mergeCell ref="G37:H37"/>
    <mergeCell ref="I37:J37"/>
    <mergeCell ref="E34:F34"/>
    <mergeCell ref="G34:H34"/>
    <mergeCell ref="I34:J34"/>
    <mergeCell ref="B29:D29"/>
    <mergeCell ref="B30:D30"/>
    <mergeCell ref="E30:F30"/>
    <mergeCell ref="G30:H30"/>
    <mergeCell ref="I30:J30"/>
    <mergeCell ref="B31:D31"/>
    <mergeCell ref="B25:D25"/>
    <mergeCell ref="E25:F25"/>
    <mergeCell ref="G25:H25"/>
    <mergeCell ref="I25:J25"/>
    <mergeCell ref="B27:D27"/>
    <mergeCell ref="B28:D28"/>
    <mergeCell ref="E28:F28"/>
    <mergeCell ref="G28:H28"/>
    <mergeCell ref="I28:J28"/>
    <mergeCell ref="B21:D21"/>
    <mergeCell ref="E21:F21"/>
    <mergeCell ref="G21:H21"/>
    <mergeCell ref="I21:J21"/>
    <mergeCell ref="B18:D18"/>
    <mergeCell ref="E18:F18"/>
    <mergeCell ref="G18:H18"/>
    <mergeCell ref="I18:J18"/>
    <mergeCell ref="B19:D19"/>
    <mergeCell ref="E19:F19"/>
    <mergeCell ref="G19:H19"/>
    <mergeCell ref="I19:J19"/>
    <mergeCell ref="I16:J16"/>
    <mergeCell ref="B11:D11"/>
    <mergeCell ref="I11:J11"/>
    <mergeCell ref="B13:D13"/>
    <mergeCell ref="I13:J13"/>
    <mergeCell ref="B14:D14"/>
    <mergeCell ref="I14:J14"/>
    <mergeCell ref="B20:D20"/>
    <mergeCell ref="E20:F20"/>
    <mergeCell ref="G20:H20"/>
    <mergeCell ref="I20:J20"/>
    <mergeCell ref="B4:D4"/>
    <mergeCell ref="I4:J4"/>
    <mergeCell ref="B5:D5"/>
    <mergeCell ref="E5:F5"/>
    <mergeCell ref="G5:H5"/>
    <mergeCell ref="I5:J5"/>
    <mergeCell ref="G32:H32"/>
    <mergeCell ref="I32:J32"/>
    <mergeCell ref="E33:F33"/>
    <mergeCell ref="G33:H33"/>
    <mergeCell ref="I33:J33"/>
    <mergeCell ref="B32:D32"/>
    <mergeCell ref="B33:D33"/>
    <mergeCell ref="G29:H29"/>
    <mergeCell ref="I29:J29"/>
    <mergeCell ref="E31:F31"/>
    <mergeCell ref="G31:H31"/>
    <mergeCell ref="I31:J31"/>
    <mergeCell ref="B10:D10"/>
    <mergeCell ref="E10:F10"/>
    <mergeCell ref="G10:H10"/>
    <mergeCell ref="I10:J10"/>
    <mergeCell ref="G27:H27"/>
    <mergeCell ref="I27:J27"/>
    <mergeCell ref="B8:D8"/>
    <mergeCell ref="I8:J8"/>
    <mergeCell ref="B9:D9"/>
    <mergeCell ref="I9:J9"/>
    <mergeCell ref="G24:H24"/>
    <mergeCell ref="I24:J24"/>
    <mergeCell ref="B6:D6"/>
    <mergeCell ref="I6:J6"/>
    <mergeCell ref="B23:D23"/>
    <mergeCell ref="B24:D24"/>
    <mergeCell ref="E23:F23"/>
    <mergeCell ref="G23:H23"/>
    <mergeCell ref="I23:J23"/>
    <mergeCell ref="E14:F14"/>
    <mergeCell ref="G14:H14"/>
    <mergeCell ref="E13:F13"/>
    <mergeCell ref="G13:H13"/>
    <mergeCell ref="B15:D15"/>
    <mergeCell ref="E15:F15"/>
    <mergeCell ref="G15:H15"/>
    <mergeCell ref="I15:J15"/>
    <mergeCell ref="B16:D16"/>
    <mergeCell ref="E16:F16"/>
    <mergeCell ref="G16:H16"/>
    <mergeCell ref="E4:F4"/>
    <mergeCell ref="G4:H4"/>
    <mergeCell ref="E6:F6"/>
    <mergeCell ref="G6:H6"/>
    <mergeCell ref="E24:F24"/>
    <mergeCell ref="E32:F32"/>
    <mergeCell ref="E9:F9"/>
    <mergeCell ref="G9:H9"/>
    <mergeCell ref="E11:F11"/>
    <mergeCell ref="G11:H11"/>
    <mergeCell ref="E29:F29"/>
    <mergeCell ref="E8:F8"/>
    <mergeCell ref="G8:H8"/>
    <mergeCell ref="E27:F27"/>
  </mergeCells>
  <conditionalFormatting sqref="G20:H20 G14:H16 I5:J6 E5:F6">
    <cfRule type="cellIs" dxfId="35" priority="35" operator="lessThan">
      <formula>2</formula>
    </cfRule>
    <cfRule type="cellIs" dxfId="34" priority="36" operator="between">
      <formula>2</formula>
      <formula>4</formula>
    </cfRule>
    <cfRule type="cellIs" dxfId="33" priority="37" operator="greaterThan">
      <formula>4</formula>
    </cfRule>
  </conditionalFormatting>
  <conditionalFormatting sqref="E14:F14 I14:J14 E9:J11 E15:J16 E19:J21 E6:J6 E5:H5">
    <cfRule type="cellIs" dxfId="32" priority="32" operator="lessThan">
      <formula>1</formula>
    </cfRule>
    <cfRule type="cellIs" dxfId="31" priority="33" operator="between">
      <formula>1</formula>
      <formula>2</formula>
    </cfRule>
    <cfRule type="cellIs" dxfId="30" priority="34" operator="greaterThan">
      <formula>2</formula>
    </cfRule>
  </conditionalFormatting>
  <conditionalFormatting sqref="E24:F24 G33:H33 G37:H37 G38:J38 E25:H25">
    <cfRule type="cellIs" dxfId="29" priority="28" operator="lessThan">
      <formula>2</formula>
    </cfRule>
    <cfRule type="cellIs" dxfId="28" priority="29" operator="between">
      <formula>2</formula>
      <formula>4</formula>
    </cfRule>
    <cfRule type="cellIs" dxfId="27" priority="30" operator="greaterThan">
      <formula>4</formula>
    </cfRule>
  </conditionalFormatting>
  <conditionalFormatting sqref="E38:H38 G24:J24 E37:F37 I37:J38 E28:J34 E25:J25">
    <cfRule type="cellIs" dxfId="26" priority="25" operator="lessThan">
      <formula>1</formula>
    </cfRule>
    <cfRule type="cellIs" dxfId="25" priority="26" operator="between">
      <formula>1</formula>
      <formula>2</formula>
    </cfRule>
    <cfRule type="cellIs" dxfId="24" priority="27" operator="greaterThan">
      <formula>2</formula>
    </cfRule>
  </conditionalFormatting>
  <conditionalFormatting sqref="E51:J52 E45:J47 E41:J41 E50:H50 G42:J42">
    <cfRule type="cellIs" dxfId="23" priority="21" operator="lessThan">
      <formula>1</formula>
    </cfRule>
    <cfRule type="cellIs" dxfId="22" priority="22" operator="between">
      <formula>1</formula>
      <formula>2</formula>
    </cfRule>
    <cfRule type="cellIs" dxfId="21" priority="23" operator="greaterThan">
      <formula>2</formula>
    </cfRule>
  </conditionalFormatting>
  <conditionalFormatting sqref="I50:J50">
    <cfRule type="cellIs" dxfId="20" priority="17" operator="lessThan">
      <formula>2</formula>
    </cfRule>
    <cfRule type="cellIs" dxfId="19" priority="18" operator="between">
      <formula>2</formula>
      <formula>4</formula>
    </cfRule>
    <cfRule type="cellIs" dxfId="18" priority="19" operator="greaterThan">
      <formula>4</formula>
    </cfRule>
  </conditionalFormatting>
  <conditionalFormatting sqref="E42:F42">
    <cfRule type="cellIs" dxfId="17" priority="13" operator="lessThan">
      <formula>2</formula>
    </cfRule>
    <cfRule type="cellIs" dxfId="16" priority="14" operator="between">
      <formula>2</formula>
      <formula>4</formula>
    </cfRule>
    <cfRule type="cellIs" dxfId="15" priority="15" operator="greaterThan">
      <formula>4</formula>
    </cfRule>
  </conditionalFormatting>
  <conditionalFormatting sqref="G66:J66">
    <cfRule type="cellIs" dxfId="14" priority="9" operator="lessThan">
      <formula>2</formula>
    </cfRule>
    <cfRule type="cellIs" dxfId="13" priority="10" operator="between">
      <formula>2</formula>
      <formula>4</formula>
    </cfRule>
    <cfRule type="cellIs" dxfId="12" priority="11" operator="greaterThan">
      <formula>4</formula>
    </cfRule>
  </conditionalFormatting>
  <conditionalFormatting sqref="E55:J62 E65:J66 E69:J73 E76:J78">
    <cfRule type="cellIs" dxfId="11" priority="6" operator="lessThan">
      <formula>1</formula>
    </cfRule>
    <cfRule type="cellIs" dxfId="10" priority="7" operator="between">
      <formula>1</formula>
      <formula>2</formula>
    </cfRule>
    <cfRule type="cellIs" dxfId="9" priority="8" operator="greaterThan">
      <formula>2</formula>
    </cfRule>
  </conditionalFormatting>
  <conditionalFormatting sqref="N1:N1048576 S1:S1048576 Y1:Y1048576 AB1:AB1048576">
    <cfRule type="containsText" priority="1" stopIfTrue="1" operator="containsText" text="Code">
      <formula>NOT(ISERROR(SEARCH("Code",N1)))</formula>
    </cfRule>
    <cfRule type="containsText" dxfId="8" priority="2" operator="containsText" text="D">
      <formula>NOT(ISERROR(SEARCH("D",N1)))</formula>
    </cfRule>
    <cfRule type="containsText" dxfId="7" priority="3" operator="containsText" text="T">
      <formula>NOT(ISERROR(SEARCH("T",N1)))</formula>
    </cfRule>
    <cfRule type="containsText" dxfId="6" priority="4" operator="containsText" text="M">
      <formula>NOT(ISERROR(SEARCH("M",N1)))</formula>
    </cfRule>
  </conditionalFormatting>
  <pageMargins left="0.7" right="0.7" top="0.75" bottom="0.75" header="0.3" footer="0.3"/>
  <pageSetup paperSize="0" orientation="portrait" horizontalDpi="0" verticalDpi="0" copies="0"/>
  <extLst>
    <ext xmlns:x14="http://schemas.microsoft.com/office/spreadsheetml/2009/9/main" uri="{78C0D931-6437-407d-A8EE-F0AAD7539E65}">
      <x14:conditionalFormattings>
        <x14:conditionalFormatting xmlns:xm="http://schemas.microsoft.com/office/excel/2006/main">
          <x14:cfRule type="containsText" priority="31" operator="containsText" id="{3A7FB6BA-E548-4942-8C7A-86897E019BFA}">
            <xm:f>NOT(ISERROR(SEARCH("-",E5)))</xm:f>
            <xm:f>"-"</xm:f>
            <x14:dxf>
              <font>
                <color theme="1"/>
              </font>
              <fill>
                <patternFill>
                  <bgColor theme="0"/>
                </patternFill>
              </fill>
            </x14:dxf>
          </x14:cfRule>
          <xm:sqref>E9:J11 E14:J16 E19:J21 E5:J6</xm:sqref>
        </x14:conditionalFormatting>
        <x14:conditionalFormatting xmlns:xm="http://schemas.microsoft.com/office/excel/2006/main">
          <x14:cfRule type="containsText" priority="24" operator="containsText" id="{1E855AB4-DEFC-4F72-9D5F-477EF540E126}">
            <xm:f>NOT(ISERROR(SEARCH("-",E24)))</xm:f>
            <xm:f>"-"</xm:f>
            <x14:dxf>
              <font>
                <color theme="1"/>
              </font>
              <fill>
                <patternFill>
                  <bgColor theme="0"/>
                </patternFill>
              </fill>
            </x14:dxf>
          </x14:cfRule>
          <xm:sqref>E37:J38 E28:J34 E24:J25</xm:sqref>
        </x14:conditionalFormatting>
        <x14:conditionalFormatting xmlns:xm="http://schemas.microsoft.com/office/excel/2006/main">
          <x14:cfRule type="containsText" priority="20" operator="containsText" id="{DF492B72-FA48-49D2-AD87-EDC6971C869C}">
            <xm:f>NOT(ISERROR(SEARCH("-",E41)))</xm:f>
            <xm:f>"-"</xm:f>
            <x14:dxf>
              <font>
                <color theme="1"/>
              </font>
              <fill>
                <patternFill>
                  <bgColor theme="0"/>
                </patternFill>
              </fill>
            </x14:dxf>
          </x14:cfRule>
          <xm:sqref>E51:J52 E45:J47 E41:J41 E50:H50 G42:J42</xm:sqref>
        </x14:conditionalFormatting>
        <x14:conditionalFormatting xmlns:xm="http://schemas.microsoft.com/office/excel/2006/main">
          <x14:cfRule type="containsText" priority="16" operator="containsText" id="{EE5B433E-D357-43C4-8F86-B1B996C570CC}">
            <xm:f>NOT(ISERROR(SEARCH("-",I50)))</xm:f>
            <xm:f>"-"</xm:f>
            <x14:dxf>
              <font>
                <color theme="1"/>
              </font>
              <fill>
                <patternFill>
                  <bgColor theme="0"/>
                </patternFill>
              </fill>
            </x14:dxf>
          </x14:cfRule>
          <xm:sqref>I50:J50</xm:sqref>
        </x14:conditionalFormatting>
        <x14:conditionalFormatting xmlns:xm="http://schemas.microsoft.com/office/excel/2006/main">
          <x14:cfRule type="containsText" priority="12" operator="containsText" id="{C33E264B-3465-4266-95D3-1F2B4CEF41EB}">
            <xm:f>NOT(ISERROR(SEARCH("-",E42)))</xm:f>
            <xm:f>"-"</xm:f>
            <x14:dxf>
              <font>
                <color theme="1"/>
              </font>
              <fill>
                <patternFill>
                  <bgColor theme="0"/>
                </patternFill>
              </fill>
            </x14:dxf>
          </x14:cfRule>
          <xm:sqref>E42:F42</xm:sqref>
        </x14:conditionalFormatting>
        <x14:conditionalFormatting xmlns:xm="http://schemas.microsoft.com/office/excel/2006/main">
          <x14:cfRule type="containsText" priority="5" operator="containsText" id="{C5E11830-DF53-4A8B-A7CF-D89945CBAB7D}">
            <xm:f>NOT(ISERROR(SEARCH("-",E55)))</xm:f>
            <xm:f>"-"</xm:f>
            <x14:dxf>
              <font>
                <color theme="1"/>
              </font>
              <fill>
                <patternFill>
                  <bgColor theme="0"/>
                </patternFill>
              </fill>
            </x14:dxf>
          </x14:cfRule>
          <xm:sqref>E55:J62 E65:J66 E69:J73 E76:J78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AC34E-04DA-4D1F-8535-732E3000F4E7}">
  <sheetPr codeName="Feuil2"/>
  <dimension ref="A1:AJ44"/>
  <sheetViews>
    <sheetView zoomScale="90" zoomScaleNormal="90" workbookViewId="0"/>
  </sheetViews>
  <sheetFormatPr baseColWidth="10" defaultColWidth="8.85546875" defaultRowHeight="15" x14ac:dyDescent="0.25"/>
  <cols>
    <col min="1" max="3" width="4.7109375" style="1" customWidth="1"/>
    <col min="4" max="11" width="5.7109375" style="1" customWidth="1"/>
    <col min="12" max="26" width="4.7109375" style="1" customWidth="1"/>
    <col min="27" max="34" width="5.7109375" style="1" customWidth="1"/>
    <col min="35" max="37" width="4.7109375" style="1" customWidth="1"/>
    <col min="38" max="16384" width="8.85546875" style="1"/>
  </cols>
  <sheetData>
    <row r="1" spans="1:36" ht="15.75" thickBot="1" x14ac:dyDescent="0.3">
      <c r="A1" s="79"/>
    </row>
    <row r="2" spans="1:36" x14ac:dyDescent="0.25">
      <c r="B2" s="54"/>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9"/>
    </row>
    <row r="3" spans="1:36" x14ac:dyDescent="0.25">
      <c r="B3" s="56"/>
      <c r="C3" s="16"/>
      <c r="D3" s="16"/>
      <c r="E3" s="16"/>
      <c r="F3" s="16"/>
      <c r="G3" s="16"/>
      <c r="H3" s="16"/>
      <c r="I3" s="16"/>
      <c r="J3" s="16"/>
      <c r="K3" s="16"/>
      <c r="L3" s="16"/>
      <c r="M3" s="16"/>
      <c r="N3" s="241" t="s">
        <v>291</v>
      </c>
      <c r="O3" s="241"/>
      <c r="P3" s="241"/>
      <c r="Q3" s="241"/>
      <c r="R3" s="241"/>
      <c r="S3" s="241"/>
      <c r="T3" s="241"/>
      <c r="U3" s="241"/>
      <c r="V3" s="241"/>
      <c r="W3" s="241"/>
      <c r="X3" s="241"/>
      <c r="Y3" s="16"/>
      <c r="Z3" s="16"/>
      <c r="AA3" s="16"/>
      <c r="AB3" s="16"/>
      <c r="AC3" s="16"/>
      <c r="AD3" s="16"/>
      <c r="AE3" s="16"/>
      <c r="AF3" s="16"/>
      <c r="AG3" s="16"/>
      <c r="AH3" s="16"/>
      <c r="AI3" s="16"/>
      <c r="AJ3" s="60"/>
    </row>
    <row r="4" spans="1:36" ht="15.75" thickBot="1" x14ac:dyDescent="0.3">
      <c r="B4" s="56"/>
      <c r="C4" s="16"/>
      <c r="D4" s="16"/>
      <c r="E4" s="16"/>
      <c r="F4" s="16"/>
      <c r="G4" s="16"/>
      <c r="H4" s="16"/>
      <c r="I4" s="16"/>
      <c r="J4" s="16"/>
      <c r="K4" s="16"/>
      <c r="L4" s="16"/>
      <c r="M4" s="16"/>
      <c r="N4" s="241"/>
      <c r="O4" s="241"/>
      <c r="P4" s="241"/>
      <c r="Q4" s="241"/>
      <c r="R4" s="241"/>
      <c r="S4" s="241"/>
      <c r="T4" s="241"/>
      <c r="U4" s="241"/>
      <c r="V4" s="241"/>
      <c r="W4" s="241"/>
      <c r="X4" s="241"/>
      <c r="Y4" s="16"/>
      <c r="Z4" s="16"/>
      <c r="AA4" s="16"/>
      <c r="AB4" s="16"/>
      <c r="AC4" s="16"/>
      <c r="AD4" s="16"/>
      <c r="AE4" s="16"/>
      <c r="AF4" s="16"/>
      <c r="AG4" s="16"/>
      <c r="AH4" s="16"/>
      <c r="AI4" s="16"/>
      <c r="AJ4" s="60"/>
    </row>
    <row r="5" spans="1:36" ht="15" customHeight="1" thickBot="1" x14ac:dyDescent="0.3">
      <c r="B5" s="56"/>
      <c r="C5" s="16"/>
      <c r="D5" s="16"/>
      <c r="E5" s="359" t="s">
        <v>29</v>
      </c>
      <c r="F5" s="360"/>
      <c r="G5" s="360"/>
      <c r="H5" s="360"/>
      <c r="I5" s="360"/>
      <c r="J5" s="361"/>
      <c r="K5" s="15"/>
      <c r="L5" s="16"/>
      <c r="M5" s="16"/>
      <c r="N5" s="16"/>
      <c r="O5" s="16"/>
      <c r="P5" s="16"/>
      <c r="Q5" s="16"/>
      <c r="R5" s="16"/>
      <c r="S5" s="16"/>
      <c r="T5" s="16"/>
      <c r="U5" s="16"/>
      <c r="V5" s="16"/>
      <c r="W5" s="16"/>
      <c r="X5" s="16"/>
      <c r="Y5" s="16"/>
      <c r="Z5" s="16"/>
      <c r="AA5" s="15"/>
      <c r="AB5" s="242" t="s">
        <v>31</v>
      </c>
      <c r="AC5" s="243"/>
      <c r="AD5" s="243"/>
      <c r="AE5" s="243"/>
      <c r="AF5" s="243"/>
      <c r="AG5" s="244"/>
      <c r="AH5" s="17"/>
      <c r="AI5" s="16"/>
      <c r="AJ5" s="60"/>
    </row>
    <row r="6" spans="1:36" ht="15" customHeight="1" thickBot="1" x14ac:dyDescent="0.3">
      <c r="B6" s="56"/>
      <c r="C6" s="16"/>
      <c r="D6" s="17"/>
      <c r="E6" s="362"/>
      <c r="F6" s="363"/>
      <c r="G6" s="363"/>
      <c r="H6" s="363"/>
      <c r="I6" s="363"/>
      <c r="J6" s="364"/>
      <c r="K6" s="15"/>
      <c r="L6" s="16"/>
      <c r="M6" s="16"/>
      <c r="N6" s="349" t="s">
        <v>72</v>
      </c>
      <c r="O6" s="350"/>
      <c r="P6" s="350"/>
      <c r="Q6" s="350"/>
      <c r="R6" s="350"/>
      <c r="S6" s="350"/>
      <c r="T6" s="350"/>
      <c r="U6" s="350"/>
      <c r="V6" s="350"/>
      <c r="W6" s="350"/>
      <c r="X6" s="351"/>
      <c r="Y6" s="16"/>
      <c r="Z6" s="16"/>
      <c r="AA6" s="15"/>
      <c r="AB6" s="245"/>
      <c r="AC6" s="246"/>
      <c r="AD6" s="246"/>
      <c r="AE6" s="246"/>
      <c r="AF6" s="246"/>
      <c r="AG6" s="247"/>
      <c r="AH6" s="17"/>
      <c r="AI6" s="16"/>
      <c r="AJ6" s="60"/>
    </row>
    <row r="7" spans="1:36" ht="15" customHeight="1" thickBot="1" x14ac:dyDescent="0.3">
      <c r="B7" s="56"/>
      <c r="C7" s="16"/>
      <c r="D7" s="17"/>
      <c r="E7" s="16"/>
      <c r="F7" s="16"/>
      <c r="G7" s="17"/>
      <c r="H7" s="17"/>
      <c r="I7" s="15"/>
      <c r="J7" s="15"/>
      <c r="K7" s="15"/>
      <c r="L7" s="15"/>
      <c r="M7" s="15"/>
      <c r="N7" s="352"/>
      <c r="O7" s="353"/>
      <c r="P7" s="353"/>
      <c r="Q7" s="353"/>
      <c r="R7" s="353"/>
      <c r="S7" s="353"/>
      <c r="T7" s="353"/>
      <c r="U7" s="353"/>
      <c r="V7" s="353"/>
      <c r="W7" s="353"/>
      <c r="X7" s="354"/>
      <c r="Y7" s="16"/>
      <c r="Z7" s="16"/>
      <c r="AA7" s="15"/>
      <c r="AB7" s="15"/>
      <c r="AC7" s="15"/>
      <c r="AD7" s="15"/>
      <c r="AE7" s="15"/>
      <c r="AF7" s="15"/>
      <c r="AG7" s="16"/>
      <c r="AH7" s="17"/>
      <c r="AI7" s="16"/>
      <c r="AJ7" s="60"/>
    </row>
    <row r="8" spans="1:36" ht="15" customHeight="1" x14ac:dyDescent="0.25">
      <c r="B8" s="56"/>
      <c r="C8" s="16"/>
      <c r="D8" s="248" t="s">
        <v>17</v>
      </c>
      <c r="E8" s="249"/>
      <c r="F8" s="249"/>
      <c r="G8" s="249"/>
      <c r="H8" s="250"/>
      <c r="I8" s="257" t="str">
        <f>IF(Backlog!S6="M",Backlog!AD5,IF(Backlog!S6="D",Backlog!AD7,IF(Backlog!S6="T",Backlog!AD6,"-")))</f>
        <v>-</v>
      </c>
      <c r="J8" s="258"/>
      <c r="K8" s="259"/>
      <c r="L8" s="15"/>
      <c r="M8" s="15"/>
      <c r="N8" s="355" t="s">
        <v>74</v>
      </c>
      <c r="O8" s="356"/>
      <c r="P8" s="356"/>
      <c r="Q8" s="356"/>
      <c r="R8" s="356"/>
      <c r="S8" s="357"/>
      <c r="T8" s="357"/>
      <c r="U8" s="357"/>
      <c r="V8" s="357"/>
      <c r="W8" s="357"/>
      <c r="X8" s="358"/>
      <c r="Y8" s="16"/>
      <c r="Z8" s="16"/>
      <c r="AA8" s="266" t="s">
        <v>35</v>
      </c>
      <c r="AB8" s="267"/>
      <c r="AC8" s="267"/>
      <c r="AD8" s="267"/>
      <c r="AE8" s="267"/>
      <c r="AF8" s="257" t="str">
        <f>IF(Backlog!S62="M",Backlog!AD5,IF(Backlog!S62="D",Backlog!AD7,IF(Backlog!S62="T",Backlog!AD6,"-")))</f>
        <v>-</v>
      </c>
      <c r="AG8" s="258"/>
      <c r="AH8" s="259"/>
      <c r="AI8" s="16"/>
      <c r="AJ8" s="60"/>
    </row>
    <row r="9" spans="1:36" ht="15" customHeight="1" x14ac:dyDescent="0.25">
      <c r="B9" s="56"/>
      <c r="C9" s="16"/>
      <c r="D9" s="251"/>
      <c r="E9" s="252"/>
      <c r="F9" s="252"/>
      <c r="G9" s="252"/>
      <c r="H9" s="253"/>
      <c r="I9" s="260"/>
      <c r="J9" s="261"/>
      <c r="K9" s="262"/>
      <c r="L9" s="15"/>
      <c r="M9" s="15"/>
      <c r="N9" s="278"/>
      <c r="O9" s="279"/>
      <c r="P9" s="279"/>
      <c r="Q9" s="279"/>
      <c r="R9" s="279"/>
      <c r="S9" s="280"/>
      <c r="T9" s="280"/>
      <c r="U9" s="280"/>
      <c r="V9" s="280"/>
      <c r="W9" s="280"/>
      <c r="X9" s="281"/>
      <c r="Y9" s="16"/>
      <c r="Z9" s="16"/>
      <c r="AA9" s="268"/>
      <c r="AB9" s="269"/>
      <c r="AC9" s="269"/>
      <c r="AD9" s="269"/>
      <c r="AE9" s="269"/>
      <c r="AF9" s="260"/>
      <c r="AG9" s="261"/>
      <c r="AH9" s="262"/>
      <c r="AI9" s="16"/>
      <c r="AJ9" s="60"/>
    </row>
    <row r="10" spans="1:36" ht="15" customHeight="1" x14ac:dyDescent="0.25">
      <c r="B10" s="56"/>
      <c r="C10" s="16"/>
      <c r="D10" s="254"/>
      <c r="E10" s="255"/>
      <c r="F10" s="255"/>
      <c r="G10" s="255"/>
      <c r="H10" s="256"/>
      <c r="I10" s="263"/>
      <c r="J10" s="264"/>
      <c r="K10" s="265"/>
      <c r="L10" s="64"/>
      <c r="M10" s="64"/>
      <c r="N10" s="278" t="s">
        <v>75</v>
      </c>
      <c r="O10" s="279"/>
      <c r="P10" s="279"/>
      <c r="Q10" s="279"/>
      <c r="R10" s="279"/>
      <c r="S10" s="280"/>
      <c r="T10" s="280"/>
      <c r="U10" s="280"/>
      <c r="V10" s="280"/>
      <c r="W10" s="280"/>
      <c r="X10" s="281"/>
      <c r="Y10" s="16"/>
      <c r="Z10" s="16"/>
      <c r="AA10" s="270"/>
      <c r="AB10" s="271"/>
      <c r="AC10" s="271"/>
      <c r="AD10" s="271"/>
      <c r="AE10" s="271"/>
      <c r="AF10" s="263"/>
      <c r="AG10" s="264"/>
      <c r="AH10" s="265"/>
      <c r="AI10" s="16"/>
      <c r="AJ10" s="60"/>
    </row>
    <row r="11" spans="1:36" ht="15" customHeight="1" x14ac:dyDescent="0.25">
      <c r="B11" s="56"/>
      <c r="C11" s="16"/>
      <c r="D11" s="275" t="s">
        <v>18</v>
      </c>
      <c r="E11" s="276"/>
      <c r="F11" s="276"/>
      <c r="G11" s="276"/>
      <c r="H11" s="277"/>
      <c r="I11" s="272" t="str">
        <f>IF(Backlog!S11="M",Backlog!AD5,IF(Backlog!S11="D",Backlog!AD7,IF(Backlog!S11="T",Backlog!AD6,"-")))</f>
        <v>-</v>
      </c>
      <c r="J11" s="273"/>
      <c r="K11" s="274"/>
      <c r="L11" s="64"/>
      <c r="M11" s="64"/>
      <c r="N11" s="278"/>
      <c r="O11" s="279"/>
      <c r="P11" s="279"/>
      <c r="Q11" s="279"/>
      <c r="R11" s="279"/>
      <c r="S11" s="280"/>
      <c r="T11" s="280"/>
      <c r="U11" s="280"/>
      <c r="V11" s="280"/>
      <c r="W11" s="280"/>
      <c r="X11" s="281"/>
      <c r="Y11" s="16"/>
      <c r="Z11" s="16"/>
      <c r="AA11" s="270" t="s">
        <v>36</v>
      </c>
      <c r="AB11" s="271"/>
      <c r="AC11" s="271"/>
      <c r="AD11" s="271"/>
      <c r="AE11" s="271"/>
      <c r="AF11" s="272" t="str">
        <f>IF(Backlog!S66="M",Backlog!AD5,IF(Backlog!S66="D",Backlog!AD7,IF(Backlog!S66="T",Backlog!AD6,"-")))</f>
        <v>-</v>
      </c>
      <c r="AG11" s="273"/>
      <c r="AH11" s="274"/>
      <c r="AI11" s="16"/>
      <c r="AJ11" s="60"/>
    </row>
    <row r="12" spans="1:36" ht="15" customHeight="1" x14ac:dyDescent="0.25">
      <c r="B12" s="56"/>
      <c r="C12" s="16"/>
      <c r="D12" s="251"/>
      <c r="E12" s="252"/>
      <c r="F12" s="252"/>
      <c r="G12" s="252"/>
      <c r="H12" s="253"/>
      <c r="I12" s="260"/>
      <c r="J12" s="261"/>
      <c r="K12" s="262"/>
      <c r="L12" s="64"/>
      <c r="M12" s="64"/>
      <c r="N12" s="278" t="s">
        <v>77</v>
      </c>
      <c r="O12" s="279"/>
      <c r="P12" s="279"/>
      <c r="Q12" s="279"/>
      <c r="R12" s="279"/>
      <c r="S12" s="280"/>
      <c r="T12" s="280"/>
      <c r="U12" s="280"/>
      <c r="V12" s="280"/>
      <c r="W12" s="280"/>
      <c r="X12" s="281"/>
      <c r="Y12" s="16"/>
      <c r="Z12" s="16"/>
      <c r="AA12" s="270"/>
      <c r="AB12" s="271"/>
      <c r="AC12" s="271"/>
      <c r="AD12" s="271"/>
      <c r="AE12" s="271"/>
      <c r="AF12" s="260"/>
      <c r="AG12" s="261"/>
      <c r="AH12" s="262"/>
      <c r="AI12" s="16"/>
      <c r="AJ12" s="60"/>
    </row>
    <row r="13" spans="1:36" ht="15" customHeight="1" x14ac:dyDescent="0.25">
      <c r="B13" s="56"/>
      <c r="C13" s="16"/>
      <c r="D13" s="254"/>
      <c r="E13" s="255"/>
      <c r="F13" s="255"/>
      <c r="G13" s="255"/>
      <c r="H13" s="256"/>
      <c r="I13" s="263"/>
      <c r="J13" s="264"/>
      <c r="K13" s="265"/>
      <c r="L13" s="64"/>
      <c r="M13" s="64"/>
      <c r="N13" s="278"/>
      <c r="O13" s="279"/>
      <c r="P13" s="279"/>
      <c r="Q13" s="279"/>
      <c r="R13" s="279"/>
      <c r="S13" s="280"/>
      <c r="T13" s="280"/>
      <c r="U13" s="280"/>
      <c r="V13" s="280"/>
      <c r="W13" s="280"/>
      <c r="X13" s="281"/>
      <c r="Y13" s="16"/>
      <c r="Z13" s="16"/>
      <c r="AA13" s="270"/>
      <c r="AB13" s="271"/>
      <c r="AC13" s="271"/>
      <c r="AD13" s="271"/>
      <c r="AE13" s="271"/>
      <c r="AF13" s="263"/>
      <c r="AG13" s="264"/>
      <c r="AH13" s="265"/>
      <c r="AI13" s="16"/>
      <c r="AJ13" s="60"/>
    </row>
    <row r="14" spans="1:36" ht="15" customHeight="1" x14ac:dyDescent="0.25">
      <c r="B14" s="56"/>
      <c r="C14" s="16"/>
      <c r="D14" s="275" t="s">
        <v>19</v>
      </c>
      <c r="E14" s="276"/>
      <c r="F14" s="276"/>
      <c r="G14" s="276"/>
      <c r="H14" s="277"/>
      <c r="I14" s="272" t="str">
        <f>IF(Backlog!S16="M",Backlog!AD5,IF(Backlog!S16="D",Backlog!AD7,IF(Backlog!S16="T",Backlog!AD6,"-")))</f>
        <v>-</v>
      </c>
      <c r="J14" s="273"/>
      <c r="K14" s="274"/>
      <c r="L14" s="64"/>
      <c r="M14" s="64"/>
      <c r="N14" s="278" t="s">
        <v>79</v>
      </c>
      <c r="O14" s="279"/>
      <c r="P14" s="279"/>
      <c r="Q14" s="279"/>
      <c r="R14" s="279"/>
      <c r="S14" s="284">
        <f ca="1">TODAY()</f>
        <v>44943</v>
      </c>
      <c r="T14" s="284"/>
      <c r="U14" s="284"/>
      <c r="V14" s="284"/>
      <c r="W14" s="284"/>
      <c r="X14" s="285"/>
      <c r="Y14" s="16"/>
      <c r="Z14" s="16"/>
      <c r="AA14" s="270" t="s">
        <v>37</v>
      </c>
      <c r="AB14" s="271"/>
      <c r="AC14" s="271"/>
      <c r="AD14" s="271"/>
      <c r="AE14" s="271"/>
      <c r="AF14" s="272" t="str">
        <f>IF(Backlog!S73="M",Backlog!AD5,IF(Backlog!S73="D",Backlog!AD7,IF(Backlog!S73="T",Backlog!AD6,"-")))</f>
        <v>-</v>
      </c>
      <c r="AG14" s="273"/>
      <c r="AH14" s="274"/>
      <c r="AI14" s="16"/>
      <c r="AJ14" s="60"/>
    </row>
    <row r="15" spans="1:36" ht="15" customHeight="1" thickBot="1" x14ac:dyDescent="0.3">
      <c r="B15" s="56"/>
      <c r="C15" s="16"/>
      <c r="D15" s="251"/>
      <c r="E15" s="252"/>
      <c r="F15" s="252"/>
      <c r="G15" s="252"/>
      <c r="H15" s="253"/>
      <c r="I15" s="260"/>
      <c r="J15" s="261"/>
      <c r="K15" s="262"/>
      <c r="L15" s="64"/>
      <c r="M15" s="64"/>
      <c r="N15" s="282"/>
      <c r="O15" s="283"/>
      <c r="P15" s="283"/>
      <c r="Q15" s="283"/>
      <c r="R15" s="283"/>
      <c r="S15" s="286"/>
      <c r="T15" s="286"/>
      <c r="U15" s="286"/>
      <c r="V15" s="286"/>
      <c r="W15" s="286"/>
      <c r="X15" s="287"/>
      <c r="Y15" s="16"/>
      <c r="Z15" s="16"/>
      <c r="AA15" s="270"/>
      <c r="AB15" s="271"/>
      <c r="AC15" s="271"/>
      <c r="AD15" s="271"/>
      <c r="AE15" s="271"/>
      <c r="AF15" s="260"/>
      <c r="AG15" s="261"/>
      <c r="AH15" s="262"/>
      <c r="AI15" s="16"/>
      <c r="AJ15" s="60"/>
    </row>
    <row r="16" spans="1:36" ht="15" customHeight="1" thickBot="1" x14ac:dyDescent="0.3">
      <c r="B16" s="56"/>
      <c r="C16" s="16"/>
      <c r="D16" s="254"/>
      <c r="E16" s="255"/>
      <c r="F16" s="255"/>
      <c r="G16" s="255"/>
      <c r="H16" s="256"/>
      <c r="I16" s="263"/>
      <c r="J16" s="264"/>
      <c r="K16" s="265"/>
      <c r="L16" s="64"/>
      <c r="M16" s="64"/>
      <c r="N16" s="16"/>
      <c r="O16" s="16"/>
      <c r="P16" s="16"/>
      <c r="Q16" s="16"/>
      <c r="R16" s="16"/>
      <c r="S16" s="16"/>
      <c r="T16" s="16"/>
      <c r="U16" s="16"/>
      <c r="V16" s="16"/>
      <c r="W16" s="16"/>
      <c r="X16" s="16"/>
      <c r="Y16" s="16"/>
      <c r="Z16" s="16"/>
      <c r="AA16" s="270"/>
      <c r="AB16" s="271"/>
      <c r="AC16" s="271"/>
      <c r="AD16" s="271"/>
      <c r="AE16" s="271"/>
      <c r="AF16" s="263"/>
      <c r="AG16" s="264"/>
      <c r="AH16" s="265"/>
      <c r="AI16" s="16"/>
      <c r="AJ16" s="60"/>
    </row>
    <row r="17" spans="2:36" ht="15" customHeight="1" x14ac:dyDescent="0.25">
      <c r="B17" s="56"/>
      <c r="C17" s="16"/>
      <c r="D17" s="275" t="s">
        <v>20</v>
      </c>
      <c r="E17" s="276"/>
      <c r="F17" s="276"/>
      <c r="G17" s="276"/>
      <c r="H17" s="277"/>
      <c r="I17" s="272" t="str">
        <f>IF(Backlog!S21="M",Backlog!AD5,IF(Backlog!S21="D",Backlog!AD7,IF(Backlog!S21="T",Backlog!AD6,"-")))</f>
        <v>-</v>
      </c>
      <c r="J17" s="273"/>
      <c r="K17" s="274"/>
      <c r="L17" s="64"/>
      <c r="M17" s="64"/>
      <c r="N17" s="349" t="s">
        <v>73</v>
      </c>
      <c r="O17" s="350"/>
      <c r="P17" s="350"/>
      <c r="Q17" s="350"/>
      <c r="R17" s="350"/>
      <c r="S17" s="350"/>
      <c r="T17" s="350"/>
      <c r="U17" s="350"/>
      <c r="V17" s="350"/>
      <c r="W17" s="350"/>
      <c r="X17" s="351"/>
      <c r="Y17" s="16"/>
      <c r="Z17" s="16"/>
      <c r="AA17" s="270" t="s">
        <v>28</v>
      </c>
      <c r="AB17" s="271"/>
      <c r="AC17" s="271"/>
      <c r="AD17" s="271"/>
      <c r="AE17" s="271"/>
      <c r="AF17" s="272" t="str">
        <f>IF(Backlog!S78="M",Backlog!AD5,IF(Backlog!S78="D",Backlog!AD7,IF(Backlog!S78="T",Backlog!AD6,"-")))</f>
        <v>-</v>
      </c>
      <c r="AG17" s="273"/>
      <c r="AH17" s="274"/>
      <c r="AI17" s="16"/>
      <c r="AJ17" s="60"/>
    </row>
    <row r="18" spans="2:36" ht="15" customHeight="1" thickBot="1" x14ac:dyDescent="0.3">
      <c r="B18" s="56"/>
      <c r="C18" s="16"/>
      <c r="D18" s="251"/>
      <c r="E18" s="252"/>
      <c r="F18" s="252"/>
      <c r="G18" s="252"/>
      <c r="H18" s="253"/>
      <c r="I18" s="260"/>
      <c r="J18" s="261"/>
      <c r="K18" s="262"/>
      <c r="L18" s="64"/>
      <c r="M18" s="64"/>
      <c r="N18" s="352"/>
      <c r="O18" s="353"/>
      <c r="P18" s="353"/>
      <c r="Q18" s="353"/>
      <c r="R18" s="353"/>
      <c r="S18" s="353"/>
      <c r="T18" s="353"/>
      <c r="U18" s="353"/>
      <c r="V18" s="353"/>
      <c r="W18" s="353"/>
      <c r="X18" s="354"/>
      <c r="Y18" s="16"/>
      <c r="Z18" s="16"/>
      <c r="AA18" s="303"/>
      <c r="AB18" s="304"/>
      <c r="AC18" s="304"/>
      <c r="AD18" s="304"/>
      <c r="AE18" s="304"/>
      <c r="AF18" s="260"/>
      <c r="AG18" s="261"/>
      <c r="AH18" s="262"/>
      <c r="AI18" s="16"/>
      <c r="AJ18" s="60"/>
    </row>
    <row r="19" spans="2:36" ht="15" customHeight="1" thickBot="1" x14ac:dyDescent="0.3">
      <c r="B19" s="56"/>
      <c r="C19" s="16"/>
      <c r="D19" s="343"/>
      <c r="E19" s="344"/>
      <c r="F19" s="344"/>
      <c r="G19" s="344"/>
      <c r="H19" s="345"/>
      <c r="I19" s="346"/>
      <c r="J19" s="347"/>
      <c r="K19" s="348"/>
      <c r="L19" s="64"/>
      <c r="M19" s="64"/>
      <c r="N19" s="322" t="s">
        <v>74</v>
      </c>
      <c r="O19" s="323"/>
      <c r="P19" s="323"/>
      <c r="Q19" s="323"/>
      <c r="R19" s="324"/>
      <c r="S19" s="307"/>
      <c r="T19" s="308"/>
      <c r="U19" s="308"/>
      <c r="V19" s="308"/>
      <c r="W19" s="308"/>
      <c r="X19" s="309"/>
      <c r="Y19" s="16"/>
      <c r="Z19" s="16"/>
      <c r="AA19" s="305"/>
      <c r="AB19" s="306"/>
      <c r="AC19" s="306"/>
      <c r="AD19" s="306"/>
      <c r="AE19" s="306"/>
      <c r="AF19" s="263"/>
      <c r="AG19" s="264"/>
      <c r="AH19" s="265"/>
      <c r="AI19" s="16"/>
      <c r="AJ19" s="60"/>
    </row>
    <row r="20" spans="2:36" ht="15" customHeight="1" x14ac:dyDescent="0.25">
      <c r="B20" s="56"/>
      <c r="C20" s="16"/>
      <c r="D20" s="16"/>
      <c r="E20" s="16"/>
      <c r="F20" s="16"/>
      <c r="G20" s="16"/>
      <c r="H20" s="16"/>
      <c r="I20" s="16"/>
      <c r="J20" s="16"/>
      <c r="K20" s="16"/>
      <c r="L20" s="64"/>
      <c r="M20" s="64"/>
      <c r="N20" s="325"/>
      <c r="O20" s="326"/>
      <c r="P20" s="326"/>
      <c r="Q20" s="326"/>
      <c r="R20" s="327"/>
      <c r="S20" s="310"/>
      <c r="T20" s="311"/>
      <c r="U20" s="311"/>
      <c r="V20" s="311"/>
      <c r="W20" s="311"/>
      <c r="X20" s="312"/>
      <c r="Y20" s="16"/>
      <c r="Z20" s="16"/>
      <c r="AA20" s="16"/>
      <c r="AB20" s="16"/>
      <c r="AC20" s="16"/>
      <c r="AD20" s="16"/>
      <c r="AE20" s="16"/>
      <c r="AF20" s="16"/>
      <c r="AG20" s="16"/>
      <c r="AH20" s="16"/>
      <c r="AI20" s="16"/>
      <c r="AJ20" s="60"/>
    </row>
    <row r="21" spans="2:36" ht="15" customHeight="1" thickBot="1" x14ac:dyDescent="0.3">
      <c r="B21" s="56"/>
      <c r="C21" s="16"/>
      <c r="D21" s="16"/>
      <c r="E21" s="16"/>
      <c r="F21" s="16"/>
      <c r="G21" s="16"/>
      <c r="H21" s="16"/>
      <c r="I21" s="16"/>
      <c r="J21" s="16"/>
      <c r="K21" s="16"/>
      <c r="L21" s="64"/>
      <c r="M21" s="64"/>
      <c r="N21" s="328" t="s">
        <v>76</v>
      </c>
      <c r="O21" s="329"/>
      <c r="P21" s="329"/>
      <c r="Q21" s="329"/>
      <c r="R21" s="330"/>
      <c r="S21" s="313"/>
      <c r="T21" s="314"/>
      <c r="U21" s="314"/>
      <c r="V21" s="314"/>
      <c r="W21" s="314"/>
      <c r="X21" s="315"/>
      <c r="Y21" s="16"/>
      <c r="Z21" s="16"/>
      <c r="AA21" s="16"/>
      <c r="AB21" s="16"/>
      <c r="AC21" s="16"/>
      <c r="AD21" s="16"/>
      <c r="AE21" s="16"/>
      <c r="AF21" s="16"/>
      <c r="AG21" s="16"/>
      <c r="AH21" s="16"/>
      <c r="AI21" s="16"/>
      <c r="AJ21" s="60"/>
    </row>
    <row r="22" spans="2:36" ht="15" customHeight="1" x14ac:dyDescent="0.25">
      <c r="B22" s="56"/>
      <c r="C22" s="16"/>
      <c r="D22" s="17"/>
      <c r="E22" s="288" t="s">
        <v>30</v>
      </c>
      <c r="F22" s="289"/>
      <c r="G22" s="289"/>
      <c r="H22" s="289"/>
      <c r="I22" s="289"/>
      <c r="J22" s="290"/>
      <c r="K22" s="15"/>
      <c r="L22" s="16"/>
      <c r="M22" s="16"/>
      <c r="N22" s="325"/>
      <c r="O22" s="326"/>
      <c r="P22" s="326"/>
      <c r="Q22" s="326"/>
      <c r="R22" s="327"/>
      <c r="S22" s="310"/>
      <c r="T22" s="311"/>
      <c r="U22" s="311"/>
      <c r="V22" s="311"/>
      <c r="W22" s="311"/>
      <c r="X22" s="312"/>
      <c r="Y22" s="16"/>
      <c r="Z22" s="16"/>
      <c r="AA22" s="17"/>
      <c r="AB22" s="337" t="s">
        <v>250</v>
      </c>
      <c r="AC22" s="338"/>
      <c r="AD22" s="338"/>
      <c r="AE22" s="338"/>
      <c r="AF22" s="338"/>
      <c r="AG22" s="339"/>
      <c r="AH22" s="15"/>
      <c r="AI22" s="16"/>
      <c r="AJ22" s="60"/>
    </row>
    <row r="23" spans="2:36" ht="15" customHeight="1" thickBot="1" x14ac:dyDescent="0.3">
      <c r="B23" s="56"/>
      <c r="C23" s="16"/>
      <c r="D23" s="17"/>
      <c r="E23" s="291"/>
      <c r="F23" s="292"/>
      <c r="G23" s="292"/>
      <c r="H23" s="292"/>
      <c r="I23" s="292"/>
      <c r="J23" s="293"/>
      <c r="K23" s="15"/>
      <c r="L23" s="16"/>
      <c r="M23" s="16"/>
      <c r="N23" s="328" t="s">
        <v>78</v>
      </c>
      <c r="O23" s="329"/>
      <c r="P23" s="329"/>
      <c r="Q23" s="329"/>
      <c r="R23" s="330"/>
      <c r="S23" s="313"/>
      <c r="T23" s="314"/>
      <c r="U23" s="314"/>
      <c r="V23" s="314"/>
      <c r="W23" s="314"/>
      <c r="X23" s="315"/>
      <c r="Y23" s="16"/>
      <c r="Z23" s="16"/>
      <c r="AA23" s="17"/>
      <c r="AB23" s="340"/>
      <c r="AC23" s="341"/>
      <c r="AD23" s="341"/>
      <c r="AE23" s="341"/>
      <c r="AF23" s="341"/>
      <c r="AG23" s="342"/>
      <c r="AH23" s="15"/>
      <c r="AI23" s="16"/>
      <c r="AJ23" s="60"/>
    </row>
    <row r="24" spans="2:36" ht="15" customHeight="1" thickBot="1" x14ac:dyDescent="0.3">
      <c r="B24" s="56"/>
      <c r="C24" s="16"/>
      <c r="D24" s="17"/>
      <c r="E24" s="16"/>
      <c r="F24" s="16"/>
      <c r="G24" s="17"/>
      <c r="H24" s="17"/>
      <c r="I24" s="15"/>
      <c r="J24" s="15"/>
      <c r="K24" s="15"/>
      <c r="L24" s="15"/>
      <c r="M24" s="15"/>
      <c r="N24" s="325"/>
      <c r="O24" s="326"/>
      <c r="P24" s="326"/>
      <c r="Q24" s="326"/>
      <c r="R24" s="327"/>
      <c r="S24" s="310"/>
      <c r="T24" s="311"/>
      <c r="U24" s="311"/>
      <c r="V24" s="311"/>
      <c r="W24" s="311"/>
      <c r="X24" s="312"/>
      <c r="Y24" s="16"/>
      <c r="Z24" s="16"/>
      <c r="AA24" s="17"/>
      <c r="AB24" s="16"/>
      <c r="AC24" s="16"/>
      <c r="AD24" s="17"/>
      <c r="AE24" s="17"/>
      <c r="AF24" s="15"/>
      <c r="AG24" s="15"/>
      <c r="AH24" s="15"/>
      <c r="AI24" s="16"/>
      <c r="AJ24" s="60"/>
    </row>
    <row r="25" spans="2:36" ht="15" customHeight="1" x14ac:dyDescent="0.25">
      <c r="B25" s="56"/>
      <c r="C25" s="16"/>
      <c r="D25" s="294" t="s">
        <v>26</v>
      </c>
      <c r="E25" s="295"/>
      <c r="F25" s="295"/>
      <c r="G25" s="295"/>
      <c r="H25" s="296"/>
      <c r="I25" s="257" t="str">
        <f>IF(Backlog!S25="M",Backlog!AD5,IF(Backlog!S25="D",Backlog!AD7,IF(Backlog!S25="T",Backlog!AD6,"-")))</f>
        <v>-</v>
      </c>
      <c r="J25" s="258"/>
      <c r="K25" s="259"/>
      <c r="L25" s="15"/>
      <c r="M25" s="15"/>
      <c r="N25" s="331" t="s">
        <v>80</v>
      </c>
      <c r="O25" s="332"/>
      <c r="P25" s="332"/>
      <c r="Q25" s="332"/>
      <c r="R25" s="333"/>
      <c r="S25" s="316"/>
      <c r="T25" s="317"/>
      <c r="U25" s="317"/>
      <c r="V25" s="317"/>
      <c r="W25" s="317"/>
      <c r="X25" s="318"/>
      <c r="Y25" s="16"/>
      <c r="Z25" s="16"/>
      <c r="AA25" s="365" t="s">
        <v>32</v>
      </c>
      <c r="AB25" s="366"/>
      <c r="AC25" s="366"/>
      <c r="AD25" s="366"/>
      <c r="AE25" s="367"/>
      <c r="AF25" s="257" t="str">
        <f>IF(Backlog!S42="M",Backlog!AD5,IF(Backlog!S42="D",Backlog!AD7,IF(Backlog!S42="T",Backlog!AD6,"-")))</f>
        <v>-</v>
      </c>
      <c r="AG25" s="258"/>
      <c r="AH25" s="259"/>
      <c r="AI25" s="16"/>
      <c r="AJ25" s="60"/>
    </row>
    <row r="26" spans="2:36" ht="15" customHeight="1" thickBot="1" x14ac:dyDescent="0.3">
      <c r="B26" s="56"/>
      <c r="C26" s="16"/>
      <c r="D26" s="297"/>
      <c r="E26" s="298"/>
      <c r="F26" s="298"/>
      <c r="G26" s="298"/>
      <c r="H26" s="299"/>
      <c r="I26" s="260"/>
      <c r="J26" s="261"/>
      <c r="K26" s="262"/>
      <c r="L26" s="15"/>
      <c r="M26" s="15"/>
      <c r="N26" s="334"/>
      <c r="O26" s="335"/>
      <c r="P26" s="335"/>
      <c r="Q26" s="335"/>
      <c r="R26" s="336"/>
      <c r="S26" s="319"/>
      <c r="T26" s="320"/>
      <c r="U26" s="320"/>
      <c r="V26" s="320"/>
      <c r="W26" s="320"/>
      <c r="X26" s="321"/>
      <c r="Y26" s="16"/>
      <c r="Z26" s="16"/>
      <c r="AA26" s="368"/>
      <c r="AB26" s="369"/>
      <c r="AC26" s="369"/>
      <c r="AD26" s="369"/>
      <c r="AE26" s="370"/>
      <c r="AF26" s="260"/>
      <c r="AG26" s="261"/>
      <c r="AH26" s="262"/>
      <c r="AI26" s="16"/>
      <c r="AJ26" s="60"/>
    </row>
    <row r="27" spans="2:36" ht="15" customHeight="1" x14ac:dyDescent="0.25">
      <c r="B27" s="56"/>
      <c r="C27" s="16"/>
      <c r="D27" s="297"/>
      <c r="E27" s="298"/>
      <c r="F27" s="298"/>
      <c r="G27" s="298"/>
      <c r="H27" s="299"/>
      <c r="I27" s="260"/>
      <c r="J27" s="261"/>
      <c r="K27" s="262"/>
      <c r="L27" s="64"/>
      <c r="M27" s="64"/>
      <c r="N27" s="16"/>
      <c r="O27" s="16"/>
      <c r="P27" s="16"/>
      <c r="Q27" s="16"/>
      <c r="R27" s="16"/>
      <c r="S27" s="16"/>
      <c r="T27" s="16"/>
      <c r="U27" s="16"/>
      <c r="V27" s="16"/>
      <c r="W27" s="16"/>
      <c r="X27" s="16"/>
      <c r="Y27" s="16"/>
      <c r="Z27" s="16"/>
      <c r="AA27" s="368"/>
      <c r="AB27" s="369"/>
      <c r="AC27" s="369"/>
      <c r="AD27" s="369"/>
      <c r="AE27" s="370"/>
      <c r="AF27" s="260"/>
      <c r="AG27" s="261"/>
      <c r="AH27" s="262"/>
      <c r="AI27" s="16"/>
      <c r="AJ27" s="60"/>
    </row>
    <row r="28" spans="2:36" ht="15" customHeight="1" thickBot="1" x14ac:dyDescent="0.3">
      <c r="B28" s="56"/>
      <c r="C28" s="16"/>
      <c r="D28" s="300"/>
      <c r="E28" s="301"/>
      <c r="F28" s="301"/>
      <c r="G28" s="301"/>
      <c r="H28" s="302"/>
      <c r="I28" s="263"/>
      <c r="J28" s="264"/>
      <c r="K28" s="265"/>
      <c r="L28" s="64"/>
      <c r="M28" s="64"/>
      <c r="N28" s="16"/>
      <c r="O28" s="16"/>
      <c r="P28" s="16"/>
      <c r="Q28" s="16"/>
      <c r="R28" s="16"/>
      <c r="S28" s="16"/>
      <c r="T28" s="16"/>
      <c r="U28" s="16"/>
      <c r="V28" s="16"/>
      <c r="W28" s="16"/>
      <c r="X28" s="16"/>
      <c r="Y28" s="16"/>
      <c r="Z28" s="16"/>
      <c r="AA28" s="371"/>
      <c r="AB28" s="372"/>
      <c r="AC28" s="372"/>
      <c r="AD28" s="372"/>
      <c r="AE28" s="373"/>
      <c r="AF28" s="263"/>
      <c r="AG28" s="264"/>
      <c r="AH28" s="265"/>
      <c r="AI28" s="16"/>
      <c r="AJ28" s="60"/>
    </row>
    <row r="29" spans="2:36" ht="15" customHeight="1" x14ac:dyDescent="0.25">
      <c r="B29" s="56"/>
      <c r="C29" s="16"/>
      <c r="D29" s="374" t="s">
        <v>27</v>
      </c>
      <c r="E29" s="375"/>
      <c r="F29" s="375"/>
      <c r="G29" s="375"/>
      <c r="H29" s="376"/>
      <c r="I29" s="272" t="str">
        <f>IF(Backlog!S34="M",Backlog!AD5,IF(Backlog!S34="D",Backlog!AD7,IF(Backlog!S34="T",Backlog!AD6,"-")))</f>
        <v>-</v>
      </c>
      <c r="J29" s="273"/>
      <c r="K29" s="274"/>
      <c r="L29" s="64"/>
      <c r="M29" s="64"/>
      <c r="N29" s="141" t="s">
        <v>314</v>
      </c>
      <c r="O29" s="142"/>
      <c r="P29" s="142"/>
      <c r="Q29" s="142"/>
      <c r="R29" s="142"/>
      <c r="S29" s="142"/>
      <c r="T29" s="142"/>
      <c r="U29" s="142"/>
      <c r="V29" s="142"/>
      <c r="W29" s="142"/>
      <c r="X29" s="143"/>
      <c r="Y29" s="16"/>
      <c r="Z29" s="16"/>
      <c r="AA29" s="384" t="s">
        <v>33</v>
      </c>
      <c r="AB29" s="385"/>
      <c r="AC29" s="385"/>
      <c r="AD29" s="385"/>
      <c r="AE29" s="386"/>
      <c r="AF29" s="272" t="str">
        <f>IF(Backlog!S47="M",Backlog!AD5,IF(Backlog!S47="D",Backlog!AD7,IF(Backlog!S47="T",Backlog!AD6,"-")))</f>
        <v>-</v>
      </c>
      <c r="AG29" s="273"/>
      <c r="AH29" s="274"/>
      <c r="AI29" s="16"/>
      <c r="AJ29" s="60"/>
    </row>
    <row r="30" spans="2:36" ht="15" customHeight="1" x14ac:dyDescent="0.25">
      <c r="B30" s="56"/>
      <c r="C30" s="16"/>
      <c r="D30" s="297"/>
      <c r="E30" s="298"/>
      <c r="F30" s="298"/>
      <c r="G30" s="298"/>
      <c r="H30" s="299"/>
      <c r="I30" s="260"/>
      <c r="J30" s="261"/>
      <c r="K30" s="262"/>
      <c r="L30" s="64"/>
      <c r="M30" s="64"/>
      <c r="N30" s="144"/>
      <c r="O30" s="145"/>
      <c r="P30" s="145"/>
      <c r="Q30" s="145"/>
      <c r="R30" s="145"/>
      <c r="S30" s="145"/>
      <c r="T30" s="145"/>
      <c r="U30" s="145"/>
      <c r="V30" s="145"/>
      <c r="W30" s="145"/>
      <c r="X30" s="146"/>
      <c r="Y30" s="16"/>
      <c r="Z30" s="16"/>
      <c r="AA30" s="368"/>
      <c r="AB30" s="369"/>
      <c r="AC30" s="369"/>
      <c r="AD30" s="369"/>
      <c r="AE30" s="370"/>
      <c r="AF30" s="260"/>
      <c r="AG30" s="261"/>
      <c r="AH30" s="262"/>
      <c r="AI30" s="16"/>
      <c r="AJ30" s="60"/>
    </row>
    <row r="31" spans="2:36" ht="15" customHeight="1" x14ac:dyDescent="0.25">
      <c r="B31" s="56"/>
      <c r="C31" s="16"/>
      <c r="D31" s="297"/>
      <c r="E31" s="298"/>
      <c r="F31" s="298"/>
      <c r="G31" s="298"/>
      <c r="H31" s="299"/>
      <c r="I31" s="260"/>
      <c r="J31" s="261"/>
      <c r="K31" s="262"/>
      <c r="L31" s="64"/>
      <c r="M31" s="64"/>
      <c r="N31" s="144"/>
      <c r="O31" s="145"/>
      <c r="P31" s="145"/>
      <c r="Q31" s="145"/>
      <c r="R31" s="145"/>
      <c r="S31" s="145"/>
      <c r="T31" s="145"/>
      <c r="U31" s="145"/>
      <c r="V31" s="145"/>
      <c r="W31" s="145"/>
      <c r="X31" s="146"/>
      <c r="Y31" s="16"/>
      <c r="Z31" s="16"/>
      <c r="AA31" s="368"/>
      <c r="AB31" s="369"/>
      <c r="AC31" s="369"/>
      <c r="AD31" s="369"/>
      <c r="AE31" s="370"/>
      <c r="AF31" s="260"/>
      <c r="AG31" s="261"/>
      <c r="AH31" s="262"/>
      <c r="AI31" s="16"/>
      <c r="AJ31" s="60"/>
    </row>
    <row r="32" spans="2:36" ht="15" customHeight="1" x14ac:dyDescent="0.25">
      <c r="B32" s="56"/>
      <c r="C32" s="16"/>
      <c r="D32" s="300"/>
      <c r="E32" s="301"/>
      <c r="F32" s="301"/>
      <c r="G32" s="301"/>
      <c r="H32" s="302"/>
      <c r="I32" s="263"/>
      <c r="J32" s="264"/>
      <c r="K32" s="265"/>
      <c r="L32" s="64"/>
      <c r="M32" s="64"/>
      <c r="N32" s="144"/>
      <c r="O32" s="145"/>
      <c r="P32" s="145"/>
      <c r="Q32" s="145"/>
      <c r="R32" s="145"/>
      <c r="S32" s="145"/>
      <c r="T32" s="145"/>
      <c r="U32" s="145"/>
      <c r="V32" s="145"/>
      <c r="W32" s="145"/>
      <c r="X32" s="146"/>
      <c r="Y32" s="16"/>
      <c r="Z32" s="16"/>
      <c r="AA32" s="371"/>
      <c r="AB32" s="372"/>
      <c r="AC32" s="372"/>
      <c r="AD32" s="372"/>
      <c r="AE32" s="373"/>
      <c r="AF32" s="263"/>
      <c r="AG32" s="264"/>
      <c r="AH32" s="265"/>
      <c r="AI32" s="16"/>
      <c r="AJ32" s="60"/>
    </row>
    <row r="33" spans="2:36" ht="15" customHeight="1" x14ac:dyDescent="0.25">
      <c r="B33" s="56"/>
      <c r="C33" s="16"/>
      <c r="D33" s="374" t="s">
        <v>28</v>
      </c>
      <c r="E33" s="375"/>
      <c r="F33" s="375"/>
      <c r="G33" s="375"/>
      <c r="H33" s="376"/>
      <c r="I33" s="272" t="str">
        <f>IF(Backlog!S38="M",Backlog!AD5,IF(Backlog!S38="D",Backlog!AD7,IF(Backlog!S38="T",Backlog!AD6,"-")))</f>
        <v>-</v>
      </c>
      <c r="J33" s="273"/>
      <c r="K33" s="274"/>
      <c r="L33" s="64"/>
      <c r="M33" s="64"/>
      <c r="N33" s="144"/>
      <c r="O33" s="145"/>
      <c r="P33" s="145"/>
      <c r="Q33" s="145"/>
      <c r="R33" s="145"/>
      <c r="S33" s="145"/>
      <c r="T33" s="145"/>
      <c r="U33" s="145"/>
      <c r="V33" s="145"/>
      <c r="W33" s="145"/>
      <c r="X33" s="146"/>
      <c r="Y33" s="16"/>
      <c r="Z33" s="16"/>
      <c r="AA33" s="384" t="s">
        <v>34</v>
      </c>
      <c r="AB33" s="385"/>
      <c r="AC33" s="385"/>
      <c r="AD33" s="385"/>
      <c r="AE33" s="386"/>
      <c r="AF33" s="272" t="str">
        <f>IF(Backlog!S52="M",Backlog!AD5,IF(Backlog!S52="D",Backlog!AD7,IF(Backlog!S52="T",Backlog!AD6,"-")))</f>
        <v>-</v>
      </c>
      <c r="AG33" s="273"/>
      <c r="AH33" s="274"/>
      <c r="AI33" s="16"/>
      <c r="AJ33" s="60"/>
    </row>
    <row r="34" spans="2:36" ht="15" customHeight="1" x14ac:dyDescent="0.25">
      <c r="B34" s="56"/>
      <c r="C34" s="16"/>
      <c r="D34" s="297"/>
      <c r="E34" s="298"/>
      <c r="F34" s="298"/>
      <c r="G34" s="298"/>
      <c r="H34" s="299"/>
      <c r="I34" s="260"/>
      <c r="J34" s="261"/>
      <c r="K34" s="262"/>
      <c r="L34" s="64"/>
      <c r="M34" s="64"/>
      <c r="N34" s="144"/>
      <c r="O34" s="145"/>
      <c r="P34" s="145"/>
      <c r="Q34" s="145"/>
      <c r="R34" s="145"/>
      <c r="S34" s="145"/>
      <c r="T34" s="145"/>
      <c r="U34" s="145"/>
      <c r="V34" s="145"/>
      <c r="W34" s="145"/>
      <c r="X34" s="146"/>
      <c r="Y34" s="16"/>
      <c r="Z34" s="16"/>
      <c r="AA34" s="368"/>
      <c r="AB34" s="369"/>
      <c r="AC34" s="369"/>
      <c r="AD34" s="369"/>
      <c r="AE34" s="370"/>
      <c r="AF34" s="260"/>
      <c r="AG34" s="261"/>
      <c r="AH34" s="262"/>
      <c r="AI34" s="16"/>
      <c r="AJ34" s="60"/>
    </row>
    <row r="35" spans="2:36" ht="15" customHeight="1" x14ac:dyDescent="0.25">
      <c r="B35" s="56"/>
      <c r="C35" s="16"/>
      <c r="D35" s="297"/>
      <c r="E35" s="298"/>
      <c r="F35" s="298"/>
      <c r="G35" s="298"/>
      <c r="H35" s="299"/>
      <c r="I35" s="260"/>
      <c r="J35" s="261"/>
      <c r="K35" s="262"/>
      <c r="L35" s="64"/>
      <c r="M35" s="64"/>
      <c r="N35" s="144"/>
      <c r="O35" s="145"/>
      <c r="P35" s="145"/>
      <c r="Q35" s="145"/>
      <c r="R35" s="145"/>
      <c r="S35" s="145"/>
      <c r="T35" s="145"/>
      <c r="U35" s="145"/>
      <c r="V35" s="145"/>
      <c r="W35" s="145"/>
      <c r="X35" s="146"/>
      <c r="Y35" s="16"/>
      <c r="Z35" s="16"/>
      <c r="AA35" s="368"/>
      <c r="AB35" s="369"/>
      <c r="AC35" s="369"/>
      <c r="AD35" s="369"/>
      <c r="AE35" s="370"/>
      <c r="AF35" s="260"/>
      <c r="AG35" s="261"/>
      <c r="AH35" s="262"/>
      <c r="AI35" s="16"/>
      <c r="AJ35" s="60"/>
    </row>
    <row r="36" spans="2:36" ht="15" customHeight="1" thickBot="1" x14ac:dyDescent="0.3">
      <c r="B36" s="56"/>
      <c r="C36" s="16"/>
      <c r="D36" s="387"/>
      <c r="E36" s="388"/>
      <c r="F36" s="388"/>
      <c r="G36" s="388"/>
      <c r="H36" s="389"/>
      <c r="I36" s="346"/>
      <c r="J36" s="347"/>
      <c r="K36" s="348"/>
      <c r="L36" s="64"/>
      <c r="M36" s="64"/>
      <c r="N36" s="144"/>
      <c r="O36" s="145"/>
      <c r="P36" s="145"/>
      <c r="Q36" s="145"/>
      <c r="R36" s="145"/>
      <c r="S36" s="145"/>
      <c r="T36" s="145"/>
      <c r="U36" s="145"/>
      <c r="V36" s="145"/>
      <c r="W36" s="145"/>
      <c r="X36" s="146"/>
      <c r="Y36" s="16"/>
      <c r="Z36" s="16"/>
      <c r="AA36" s="390"/>
      <c r="AB36" s="391"/>
      <c r="AC36" s="391"/>
      <c r="AD36" s="391"/>
      <c r="AE36" s="392"/>
      <c r="AF36" s="346"/>
      <c r="AG36" s="347"/>
      <c r="AH36" s="348"/>
      <c r="AI36" s="16"/>
      <c r="AJ36" s="60"/>
    </row>
    <row r="37" spans="2:36" ht="15" customHeight="1" x14ac:dyDescent="0.25">
      <c r="B37" s="56"/>
      <c r="C37" s="16"/>
      <c r="D37" s="16"/>
      <c r="E37" s="16"/>
      <c r="F37" s="16"/>
      <c r="G37" s="16"/>
      <c r="H37" s="16"/>
      <c r="I37" s="16"/>
      <c r="J37" s="16"/>
      <c r="K37" s="16"/>
      <c r="L37" s="64"/>
      <c r="M37" s="64"/>
      <c r="N37" s="144"/>
      <c r="O37" s="145"/>
      <c r="P37" s="145"/>
      <c r="Q37" s="145"/>
      <c r="R37" s="145"/>
      <c r="S37" s="145"/>
      <c r="T37" s="145"/>
      <c r="U37" s="145"/>
      <c r="V37" s="145"/>
      <c r="W37" s="145"/>
      <c r="X37" s="146"/>
      <c r="Y37" s="16"/>
      <c r="Z37" s="16"/>
      <c r="AA37" s="16"/>
      <c r="AB37" s="16"/>
      <c r="AC37" s="16"/>
      <c r="AD37" s="16"/>
      <c r="AE37" s="16"/>
      <c r="AF37" s="16"/>
      <c r="AG37" s="16"/>
      <c r="AH37" s="16"/>
      <c r="AI37" s="16"/>
      <c r="AJ37" s="60"/>
    </row>
    <row r="38" spans="2:36" ht="15" customHeight="1" thickBot="1" x14ac:dyDescent="0.3">
      <c r="B38" s="56"/>
      <c r="C38" s="16"/>
      <c r="D38" s="16"/>
      <c r="E38" s="61"/>
      <c r="F38" s="16"/>
      <c r="G38" s="61"/>
      <c r="H38" s="61"/>
      <c r="I38" s="61"/>
      <c r="J38" s="61"/>
      <c r="K38" s="61"/>
      <c r="L38" s="64"/>
      <c r="M38" s="64"/>
      <c r="N38" s="144"/>
      <c r="O38" s="145"/>
      <c r="P38" s="145"/>
      <c r="Q38" s="145"/>
      <c r="R38" s="145"/>
      <c r="S38" s="145"/>
      <c r="T38" s="145"/>
      <c r="U38" s="145"/>
      <c r="V38" s="145"/>
      <c r="W38" s="145"/>
      <c r="X38" s="146"/>
      <c r="Y38" s="16"/>
      <c r="Z38" s="377" t="s">
        <v>251</v>
      </c>
      <c r="AA38" s="377"/>
      <c r="AB38" s="377"/>
      <c r="AC38" s="377"/>
      <c r="AD38" s="377"/>
      <c r="AE38" s="377"/>
      <c r="AF38" s="377"/>
      <c r="AG38" s="377"/>
      <c r="AH38" s="377"/>
      <c r="AI38" s="377"/>
      <c r="AJ38" s="60"/>
    </row>
    <row r="39" spans="2:36" ht="15" customHeight="1" x14ac:dyDescent="0.25">
      <c r="B39" s="56"/>
      <c r="C39" s="16"/>
      <c r="D39" s="16"/>
      <c r="E39" s="378" t="s">
        <v>300</v>
      </c>
      <c r="F39" s="379"/>
      <c r="G39" s="379"/>
      <c r="H39" s="379"/>
      <c r="I39" s="379"/>
      <c r="J39" s="380"/>
      <c r="K39" s="61"/>
      <c r="L39" s="16"/>
      <c r="M39" s="16"/>
      <c r="N39" s="144"/>
      <c r="O39" s="145"/>
      <c r="P39" s="145"/>
      <c r="Q39" s="145"/>
      <c r="R39" s="145"/>
      <c r="S39" s="145"/>
      <c r="T39" s="145"/>
      <c r="U39" s="145"/>
      <c r="V39" s="145"/>
      <c r="W39" s="145"/>
      <c r="X39" s="146"/>
      <c r="Y39" s="16"/>
      <c r="Z39" s="377"/>
      <c r="AA39" s="377"/>
      <c r="AB39" s="377"/>
      <c r="AC39" s="377"/>
      <c r="AD39" s="377"/>
      <c r="AE39" s="377"/>
      <c r="AF39" s="377"/>
      <c r="AG39" s="377"/>
      <c r="AH39" s="377"/>
      <c r="AI39" s="377"/>
      <c r="AJ39" s="60"/>
    </row>
    <row r="40" spans="2:36" ht="15" customHeight="1" thickBot="1" x14ac:dyDescent="0.3">
      <c r="B40" s="56"/>
      <c r="C40" s="16"/>
      <c r="D40" s="16"/>
      <c r="E40" s="381"/>
      <c r="F40" s="382"/>
      <c r="G40" s="382"/>
      <c r="H40" s="382"/>
      <c r="I40" s="382"/>
      <c r="J40" s="383"/>
      <c r="K40" s="61"/>
      <c r="L40" s="61"/>
      <c r="M40" s="61"/>
      <c r="N40" s="144"/>
      <c r="O40" s="145"/>
      <c r="P40" s="145"/>
      <c r="Q40" s="145"/>
      <c r="R40" s="145"/>
      <c r="S40" s="145"/>
      <c r="T40" s="145"/>
      <c r="U40" s="145"/>
      <c r="V40" s="145"/>
      <c r="W40" s="145"/>
      <c r="X40" s="146"/>
      <c r="Y40" s="61"/>
      <c r="Z40" s="377"/>
      <c r="AA40" s="377"/>
      <c r="AB40" s="377"/>
      <c r="AC40" s="377"/>
      <c r="AD40" s="377"/>
      <c r="AE40" s="377"/>
      <c r="AF40" s="377"/>
      <c r="AG40" s="377"/>
      <c r="AH40" s="377"/>
      <c r="AI40" s="377"/>
      <c r="AJ40" s="60"/>
    </row>
    <row r="41" spans="2:36" ht="15" customHeight="1" x14ac:dyDescent="0.25">
      <c r="B41" s="56"/>
      <c r="C41" s="16"/>
      <c r="D41" s="16"/>
      <c r="E41" s="16"/>
      <c r="F41" s="16"/>
      <c r="G41" s="16"/>
      <c r="H41" s="16"/>
      <c r="I41" s="16"/>
      <c r="J41" s="16"/>
      <c r="K41" s="16"/>
      <c r="L41" s="61"/>
      <c r="M41" s="61"/>
      <c r="N41" s="144"/>
      <c r="O41" s="145"/>
      <c r="P41" s="145"/>
      <c r="Q41" s="145"/>
      <c r="R41" s="145"/>
      <c r="S41" s="145"/>
      <c r="T41" s="145"/>
      <c r="U41" s="145"/>
      <c r="V41" s="145"/>
      <c r="W41" s="145"/>
      <c r="X41" s="146"/>
      <c r="Y41" s="61"/>
      <c r="Z41" s="377"/>
      <c r="AA41" s="377"/>
      <c r="AB41" s="377"/>
      <c r="AC41" s="377"/>
      <c r="AD41" s="377"/>
      <c r="AE41" s="377"/>
      <c r="AF41" s="377"/>
      <c r="AG41" s="377"/>
      <c r="AH41" s="377"/>
      <c r="AI41" s="377"/>
      <c r="AJ41" s="60"/>
    </row>
    <row r="42" spans="2:36" ht="15" customHeight="1" x14ac:dyDescent="0.25">
      <c r="B42" s="56"/>
      <c r="C42" s="16"/>
      <c r="D42" s="16"/>
      <c r="E42" s="16"/>
      <c r="F42" s="16"/>
      <c r="G42" s="16"/>
      <c r="H42" s="16"/>
      <c r="I42" s="16"/>
      <c r="J42" s="16"/>
      <c r="K42" s="16"/>
      <c r="L42" s="61"/>
      <c r="M42" s="61"/>
      <c r="N42" s="144"/>
      <c r="O42" s="145"/>
      <c r="P42" s="145"/>
      <c r="Q42" s="145"/>
      <c r="R42" s="145"/>
      <c r="S42" s="145"/>
      <c r="T42" s="145"/>
      <c r="U42" s="145"/>
      <c r="V42" s="145"/>
      <c r="W42" s="145"/>
      <c r="X42" s="146"/>
      <c r="Y42" s="61"/>
      <c r="Z42" s="16"/>
      <c r="AA42" s="16"/>
      <c r="AB42" s="16"/>
      <c r="AC42" s="16"/>
      <c r="AD42" s="16"/>
      <c r="AE42" s="16"/>
      <c r="AF42" s="16"/>
      <c r="AG42" s="16"/>
      <c r="AH42" s="16"/>
      <c r="AI42" s="16"/>
      <c r="AJ42" s="60"/>
    </row>
    <row r="43" spans="2:36" ht="15" customHeight="1" thickBot="1" x14ac:dyDescent="0.3">
      <c r="B43" s="56"/>
      <c r="C43" s="16"/>
      <c r="D43" s="16"/>
      <c r="E43" s="16"/>
      <c r="F43" s="16"/>
      <c r="G43" s="16"/>
      <c r="H43" s="16"/>
      <c r="I43" s="16"/>
      <c r="J43" s="16"/>
      <c r="K43" s="63"/>
      <c r="L43" s="63"/>
      <c r="M43" s="63"/>
      <c r="N43" s="147"/>
      <c r="O43" s="148"/>
      <c r="P43" s="148"/>
      <c r="Q43" s="148"/>
      <c r="R43" s="148"/>
      <c r="S43" s="148"/>
      <c r="T43" s="148"/>
      <c r="U43" s="148"/>
      <c r="V43" s="148"/>
      <c r="W43" s="148"/>
      <c r="X43" s="149"/>
      <c r="Y43" s="16"/>
      <c r="Z43" s="16"/>
      <c r="AA43" s="16"/>
      <c r="AB43" s="16"/>
      <c r="AC43" s="16"/>
      <c r="AD43" s="16"/>
      <c r="AE43" s="16"/>
      <c r="AF43" s="16"/>
      <c r="AG43" s="16"/>
      <c r="AH43" s="16"/>
      <c r="AI43" s="16"/>
      <c r="AJ43" s="60"/>
    </row>
    <row r="44" spans="2:36" ht="15.75" thickBot="1" x14ac:dyDescent="0.3">
      <c r="B44" s="57"/>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62"/>
    </row>
  </sheetData>
  <sheetProtection algorithmName="SHA-512" hashValue="Y6ZRorokY3o9qJ4P2THZUJNh6ZTn5YTgIK41lSiZyAoAheT0Xg0hbmAjthdUC0HkjjcSFf320wqvyzFy0FYvMg==" saltValue="AlTw7rrhz9LwPYpDw5tLjA==" spinCount="100000" sheet="1" objects="1" scenarios="1" selectLockedCells="1"/>
  <mergeCells count="54">
    <mergeCell ref="AA25:AE28"/>
    <mergeCell ref="D29:H32"/>
    <mergeCell ref="I29:K32"/>
    <mergeCell ref="Z38:AI41"/>
    <mergeCell ref="E39:J40"/>
    <mergeCell ref="N29:X43"/>
    <mergeCell ref="AA29:AE32"/>
    <mergeCell ref="AF29:AH32"/>
    <mergeCell ref="D33:H36"/>
    <mergeCell ref="I33:K36"/>
    <mergeCell ref="AA33:AE36"/>
    <mergeCell ref="AF33:AH36"/>
    <mergeCell ref="I17:K19"/>
    <mergeCell ref="N6:X7"/>
    <mergeCell ref="N8:R9"/>
    <mergeCell ref="S8:X9"/>
    <mergeCell ref="N10:R11"/>
    <mergeCell ref="S10:X11"/>
    <mergeCell ref="N17:X18"/>
    <mergeCell ref="E5:J6"/>
    <mergeCell ref="E22:J23"/>
    <mergeCell ref="D25:H28"/>
    <mergeCell ref="I25:K28"/>
    <mergeCell ref="AF25:AH28"/>
    <mergeCell ref="AA17:AE19"/>
    <mergeCell ref="AF17:AH19"/>
    <mergeCell ref="S19:X20"/>
    <mergeCell ref="S21:X22"/>
    <mergeCell ref="S23:X24"/>
    <mergeCell ref="S25:X26"/>
    <mergeCell ref="N19:R20"/>
    <mergeCell ref="N21:R22"/>
    <mergeCell ref="N23:R24"/>
    <mergeCell ref="N25:R26"/>
    <mergeCell ref="AB22:AG23"/>
    <mergeCell ref="D17:H19"/>
    <mergeCell ref="AF11:AH13"/>
    <mergeCell ref="D14:H16"/>
    <mergeCell ref="I14:K16"/>
    <mergeCell ref="AA14:AE16"/>
    <mergeCell ref="AF14:AH16"/>
    <mergeCell ref="D11:H13"/>
    <mergeCell ref="I11:K13"/>
    <mergeCell ref="AA11:AE13"/>
    <mergeCell ref="N12:R13"/>
    <mergeCell ref="S12:X13"/>
    <mergeCell ref="N14:R15"/>
    <mergeCell ref="S14:X15"/>
    <mergeCell ref="N3:X4"/>
    <mergeCell ref="AB5:AG6"/>
    <mergeCell ref="D8:H10"/>
    <mergeCell ref="I8:K10"/>
    <mergeCell ref="AA8:AE10"/>
    <mergeCell ref="AF8:AH10"/>
  </mergeCells>
  <conditionalFormatting sqref="AF25:AH36 AF8:AH19 L10:M21 I8:K19 L27:M38 I25:K36">
    <cfRule type="containsText" dxfId="195" priority="3" operator="containsText" text="En difficulté">
      <formula>NOT(ISERROR(SEARCH("En difficulté",I8)))</formula>
    </cfRule>
  </conditionalFormatting>
  <conditionalFormatting sqref="AF25:AH36 AF8:AH19 L10:M21 I8:K19 L27:M38 I25:K36">
    <cfRule type="containsText" dxfId="194" priority="4" operator="containsText" text="Maîtrisé">
      <formula>NOT(ISERROR(SEARCH("Maîtrisé",I8)))</formula>
    </cfRule>
  </conditionalFormatting>
  <conditionalFormatting sqref="AF25:AH36 AF8:AH19 L10:M21 I8:K19 L27:M38 I25:K36">
    <cfRule type="containsText" dxfId="193" priority="2" operator="containsText" text="À travailler">
      <formula>NOT(ISERROR(SEARCH("À travailler",I8)))</formula>
    </cfRule>
  </conditionalFormatting>
  <hyperlinks>
    <hyperlink ref="E39:I40" location="'ACI(3)'!A1" display="Partenariats" xr:uid="{73821B1C-D667-4A8A-A48F-F1C345B71FF9}"/>
    <hyperlink ref="E39:J40" location="Accueil!A1" display="Retour à l'accueil" xr:uid="{DFA036B0-ECAF-4F74-B20E-C41851F432E8}"/>
  </hyperlinks>
  <pageMargins left="0.7" right="0.7" top="0.75" bottom="0.75" header="0.3" footer="0.3"/>
  <pageSetup scale="58"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id="{8BA6C77B-C5D9-4E0A-BE56-D0C7CBB2BA2C}">
            <xm:f>NOT(ISERROR(SEARCH("-",I8)))</xm:f>
            <xm:f>"-"</xm:f>
            <x14:dxf>
              <font>
                <color theme="1"/>
              </font>
              <fill>
                <patternFill>
                  <bgColor theme="0"/>
                </patternFill>
              </fill>
            </x14:dxf>
          </x14:cfRule>
          <xm:sqref>AF25:AH36 AF8:AH19 L10:M21 I8:K19 L27:M38 I25:K36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3DDEE-937C-4BEB-95F7-2F85F622E8FC}">
  <sheetPr codeName="Feuil3"/>
  <dimension ref="A1:AG97"/>
  <sheetViews>
    <sheetView zoomScaleNormal="100" workbookViewId="0"/>
  </sheetViews>
  <sheetFormatPr baseColWidth="10" defaultColWidth="8.85546875" defaultRowHeight="15" x14ac:dyDescent="0.25"/>
  <cols>
    <col min="1" max="1" width="4.7109375" style="1" customWidth="1"/>
    <col min="2" max="2" width="2.7109375" style="1" customWidth="1"/>
    <col min="3" max="16" width="5.28515625" style="1" customWidth="1"/>
    <col min="17" max="18" width="2.7109375" style="1" customWidth="1"/>
    <col min="19" max="32" width="5.28515625" style="1" customWidth="1"/>
    <col min="33" max="34" width="2.7109375" style="1" customWidth="1"/>
    <col min="35" max="48" width="4.7109375" style="1" customWidth="1"/>
    <col min="49" max="50" width="2.7109375" style="1" customWidth="1"/>
    <col min="51" max="64" width="4.7109375" style="1" customWidth="1"/>
    <col min="65" max="65" width="2.7109375" style="1" customWidth="1"/>
    <col min="66" max="66" width="4.7109375" style="1" customWidth="1"/>
    <col min="67" max="16384" width="8.85546875" style="1"/>
  </cols>
  <sheetData>
    <row r="1" spans="1:33" ht="15.75" thickBot="1" x14ac:dyDescent="0.3">
      <c r="A1" s="79"/>
    </row>
    <row r="2" spans="1:33" ht="15.75" thickBot="1" x14ac:dyDescent="0.3">
      <c r="B2" s="19"/>
      <c r="C2" s="20"/>
      <c r="D2" s="20"/>
      <c r="E2" s="20"/>
      <c r="F2" s="20"/>
      <c r="G2" s="20"/>
      <c r="H2" s="20"/>
      <c r="I2" s="20"/>
      <c r="J2" s="20"/>
      <c r="K2" s="20"/>
      <c r="L2" s="20"/>
      <c r="M2" s="20"/>
      <c r="N2" s="20"/>
      <c r="O2" s="20"/>
      <c r="P2" s="20"/>
      <c r="Q2" s="20"/>
      <c r="R2" s="28"/>
      <c r="S2" s="28"/>
      <c r="T2" s="28"/>
      <c r="U2" s="28"/>
      <c r="V2" s="28"/>
      <c r="W2" s="28"/>
      <c r="X2" s="28"/>
      <c r="Y2" s="28"/>
      <c r="Z2" s="28"/>
      <c r="AA2" s="28"/>
      <c r="AB2" s="28"/>
      <c r="AC2" s="28"/>
      <c r="AD2" s="28"/>
      <c r="AE2" s="28"/>
      <c r="AF2" s="28"/>
      <c r="AG2" s="90"/>
    </row>
    <row r="3" spans="1:33" ht="14.45" customHeight="1" x14ac:dyDescent="0.25">
      <c r="B3" s="21"/>
      <c r="C3" s="22"/>
      <c r="D3" s="22"/>
      <c r="E3" s="22"/>
      <c r="F3" s="22"/>
      <c r="G3" s="22"/>
      <c r="H3" s="22"/>
      <c r="I3" s="22"/>
      <c r="J3" s="22"/>
      <c r="K3" s="22"/>
      <c r="L3" s="22"/>
      <c r="M3" s="401" t="s">
        <v>310</v>
      </c>
      <c r="N3" s="402"/>
      <c r="O3" s="402"/>
      <c r="P3" s="402"/>
      <c r="Q3" s="402"/>
      <c r="R3" s="402"/>
      <c r="S3" s="402"/>
      <c r="T3" s="402"/>
      <c r="U3" s="402"/>
      <c r="V3" s="403"/>
      <c r="W3" s="131"/>
      <c r="X3" s="29"/>
      <c r="Y3" s="29"/>
      <c r="Z3" s="29"/>
      <c r="AA3" s="29"/>
      <c r="AB3" s="29"/>
      <c r="AC3" s="29"/>
      <c r="AD3" s="29"/>
      <c r="AE3" s="29"/>
      <c r="AF3" s="29"/>
      <c r="AG3" s="98"/>
    </row>
    <row r="4" spans="1:33" ht="14.45" customHeight="1" thickBot="1" x14ac:dyDescent="0.3">
      <c r="B4" s="21"/>
      <c r="C4" s="22"/>
      <c r="D4" s="22"/>
      <c r="E4" s="22"/>
      <c r="F4" s="22"/>
      <c r="G4" s="22"/>
      <c r="H4" s="22"/>
      <c r="I4" s="22"/>
      <c r="J4" s="22"/>
      <c r="K4" s="22"/>
      <c r="L4" s="22"/>
      <c r="M4" s="404"/>
      <c r="N4" s="405"/>
      <c r="O4" s="405"/>
      <c r="P4" s="405"/>
      <c r="Q4" s="405"/>
      <c r="R4" s="405"/>
      <c r="S4" s="405"/>
      <c r="T4" s="405"/>
      <c r="U4" s="405"/>
      <c r="V4" s="406"/>
      <c r="W4" s="131"/>
      <c r="X4" s="29"/>
      <c r="Y4" s="29"/>
      <c r="Z4" s="29"/>
      <c r="AA4" s="29"/>
      <c r="AB4" s="29"/>
      <c r="AC4" s="29"/>
      <c r="AD4" s="29"/>
      <c r="AE4" s="29"/>
      <c r="AF4" s="29"/>
      <c r="AG4" s="98"/>
    </row>
    <row r="5" spans="1:33" x14ac:dyDescent="0.25">
      <c r="B5" s="21"/>
      <c r="C5" s="22"/>
      <c r="D5" s="22"/>
      <c r="E5" s="22"/>
      <c r="F5" s="22"/>
      <c r="G5" s="22"/>
      <c r="H5" s="22"/>
      <c r="I5" s="22"/>
      <c r="J5" s="22"/>
      <c r="K5" s="22"/>
      <c r="L5" s="22"/>
      <c r="M5" s="22"/>
      <c r="N5" s="22"/>
      <c r="O5" s="22"/>
      <c r="P5" s="22"/>
      <c r="Q5" s="22"/>
      <c r="R5" s="29"/>
      <c r="S5" s="29"/>
      <c r="T5" s="29"/>
      <c r="U5" s="29"/>
      <c r="V5" s="29"/>
      <c r="W5" s="29"/>
      <c r="X5" s="29"/>
      <c r="Y5" s="29"/>
      <c r="Z5" s="29"/>
      <c r="AA5" s="29"/>
      <c r="AB5" s="29"/>
      <c r="AC5" s="29"/>
      <c r="AD5" s="29"/>
      <c r="AE5" s="29"/>
      <c r="AF5" s="29"/>
      <c r="AG5" s="98"/>
    </row>
    <row r="6" spans="1:33" ht="15" customHeight="1" thickBot="1" x14ac:dyDescent="0.3">
      <c r="B6" s="21"/>
      <c r="C6" s="22"/>
      <c r="D6" s="22"/>
      <c r="E6" s="22"/>
      <c r="F6" s="22"/>
      <c r="G6" s="22"/>
      <c r="H6" s="22"/>
      <c r="I6" s="22"/>
      <c r="J6" s="22"/>
      <c r="K6" s="22"/>
      <c r="L6" s="22"/>
      <c r="M6" s="22"/>
      <c r="N6" s="22"/>
      <c r="O6" s="22"/>
      <c r="P6" s="22"/>
      <c r="Q6" s="22"/>
      <c r="R6" s="46"/>
      <c r="S6" s="46"/>
      <c r="T6" s="46"/>
      <c r="U6" s="46"/>
      <c r="V6" s="46"/>
      <c r="W6" s="46"/>
      <c r="X6" s="46"/>
      <c r="Y6" s="46"/>
      <c r="Z6" s="46"/>
      <c r="AA6" s="46"/>
      <c r="AB6" s="46"/>
      <c r="AC6" s="46"/>
      <c r="AD6" s="46"/>
      <c r="AE6" s="46"/>
      <c r="AF6" s="46"/>
      <c r="AG6" s="47"/>
    </row>
    <row r="7" spans="1:33" ht="15" customHeight="1" x14ac:dyDescent="0.25">
      <c r="B7" s="21"/>
      <c r="C7" s="22"/>
      <c r="D7" s="22"/>
      <c r="E7" s="359" t="s">
        <v>29</v>
      </c>
      <c r="F7" s="360"/>
      <c r="G7" s="360"/>
      <c r="H7" s="360"/>
      <c r="I7" s="360"/>
      <c r="J7" s="360"/>
      <c r="K7" s="360"/>
      <c r="L7" s="360"/>
      <c r="M7" s="360"/>
      <c r="N7" s="361"/>
      <c r="O7" s="22"/>
      <c r="P7" s="71"/>
      <c r="Q7" s="22"/>
      <c r="R7" s="46"/>
      <c r="S7" s="46"/>
      <c r="T7" s="46"/>
      <c r="U7" s="242" t="s">
        <v>31</v>
      </c>
      <c r="V7" s="243"/>
      <c r="W7" s="243"/>
      <c r="X7" s="243"/>
      <c r="Y7" s="243"/>
      <c r="Z7" s="243"/>
      <c r="AA7" s="243"/>
      <c r="AB7" s="243"/>
      <c r="AC7" s="243"/>
      <c r="AD7" s="244"/>
      <c r="AE7" s="46"/>
      <c r="AF7" s="48"/>
      <c r="AG7" s="47"/>
    </row>
    <row r="8" spans="1:33" ht="15" customHeight="1" thickBot="1" x14ac:dyDescent="0.3">
      <c r="B8" s="21"/>
      <c r="C8" s="22"/>
      <c r="D8" s="22"/>
      <c r="E8" s="362"/>
      <c r="F8" s="363"/>
      <c r="G8" s="363"/>
      <c r="H8" s="363"/>
      <c r="I8" s="363"/>
      <c r="J8" s="363"/>
      <c r="K8" s="363"/>
      <c r="L8" s="363"/>
      <c r="M8" s="363"/>
      <c r="N8" s="364"/>
      <c r="O8" s="22"/>
      <c r="P8" s="71"/>
      <c r="Q8" s="22"/>
      <c r="R8" s="46"/>
      <c r="S8" s="46"/>
      <c r="T8" s="46"/>
      <c r="U8" s="245"/>
      <c r="V8" s="246"/>
      <c r="W8" s="246"/>
      <c r="X8" s="246"/>
      <c r="Y8" s="246"/>
      <c r="Z8" s="246"/>
      <c r="AA8" s="246"/>
      <c r="AB8" s="246"/>
      <c r="AC8" s="246"/>
      <c r="AD8" s="247"/>
      <c r="AE8" s="46"/>
      <c r="AF8" s="48"/>
      <c r="AG8" s="47"/>
    </row>
    <row r="9" spans="1:33" ht="15" customHeight="1" x14ac:dyDescent="0.25">
      <c r="B9" s="21"/>
      <c r="C9" s="22"/>
      <c r="D9" s="22"/>
      <c r="E9" s="22"/>
      <c r="F9" s="22"/>
      <c r="G9" s="22"/>
      <c r="H9" s="23"/>
      <c r="I9" s="22"/>
      <c r="J9" s="22"/>
      <c r="K9" s="22"/>
      <c r="L9" s="23"/>
      <c r="M9" s="23"/>
      <c r="N9" s="71"/>
      <c r="O9" s="71"/>
      <c r="P9" s="71"/>
      <c r="Q9" s="22"/>
      <c r="R9" s="46"/>
      <c r="S9" s="46"/>
      <c r="T9" s="46"/>
      <c r="U9" s="46"/>
      <c r="V9" s="46"/>
      <c r="W9" s="46"/>
      <c r="X9" s="49"/>
      <c r="Y9" s="49"/>
      <c r="Z9" s="49"/>
      <c r="AA9" s="49"/>
      <c r="AB9" s="49"/>
      <c r="AC9" s="49"/>
      <c r="AD9" s="49"/>
      <c r="AE9" s="46"/>
      <c r="AF9" s="48"/>
      <c r="AG9" s="47"/>
    </row>
    <row r="10" spans="1:33" ht="15" customHeight="1" thickBot="1" x14ac:dyDescent="0.3">
      <c r="B10" s="21"/>
      <c r="C10" s="22"/>
      <c r="D10" s="22"/>
      <c r="E10" s="22"/>
      <c r="F10" s="22"/>
      <c r="G10" s="22"/>
      <c r="H10" s="23"/>
      <c r="I10" s="22"/>
      <c r="J10" s="22"/>
      <c r="K10" s="22"/>
      <c r="L10" s="23"/>
      <c r="M10" s="23"/>
      <c r="N10" s="71"/>
      <c r="O10" s="71"/>
      <c r="P10" s="71"/>
      <c r="Q10" s="22"/>
      <c r="R10" s="46"/>
      <c r="S10" s="46"/>
      <c r="T10" s="46"/>
      <c r="U10" s="46"/>
      <c r="V10" s="46"/>
      <c r="W10" s="46"/>
      <c r="X10" s="49"/>
      <c r="Y10" s="49"/>
      <c r="Z10" s="49"/>
      <c r="AA10" s="49"/>
      <c r="AB10" s="49"/>
      <c r="AC10" s="49"/>
      <c r="AD10" s="49"/>
      <c r="AE10" s="46"/>
      <c r="AF10" s="48"/>
      <c r="AG10" s="47"/>
    </row>
    <row r="11" spans="1:33" ht="15" customHeight="1" x14ac:dyDescent="0.25">
      <c r="B11" s="21"/>
      <c r="C11" s="22"/>
      <c r="D11" s="407" t="s">
        <v>297</v>
      </c>
      <c r="E11" s="408"/>
      <c r="F11" s="408"/>
      <c r="G11" s="413" t="s">
        <v>21</v>
      </c>
      <c r="H11" s="413"/>
      <c r="I11" s="413"/>
      <c r="J11" s="413" t="s">
        <v>22</v>
      </c>
      <c r="K11" s="413"/>
      <c r="L11" s="413"/>
      <c r="M11" s="408" t="s">
        <v>23</v>
      </c>
      <c r="N11" s="408"/>
      <c r="O11" s="415"/>
      <c r="P11" s="25"/>
      <c r="Q11" s="22"/>
      <c r="R11" s="46"/>
      <c r="S11" s="46"/>
      <c r="T11" s="266" t="s">
        <v>297</v>
      </c>
      <c r="U11" s="267"/>
      <c r="V11" s="267"/>
      <c r="W11" s="393" t="s">
        <v>21</v>
      </c>
      <c r="X11" s="393"/>
      <c r="Y11" s="393"/>
      <c r="Z11" s="393" t="s">
        <v>22</v>
      </c>
      <c r="AA11" s="393"/>
      <c r="AB11" s="393"/>
      <c r="AC11" s="267" t="s">
        <v>23</v>
      </c>
      <c r="AD11" s="267"/>
      <c r="AE11" s="395"/>
      <c r="AF11" s="48"/>
      <c r="AG11" s="47"/>
    </row>
    <row r="12" spans="1:33" ht="15" customHeight="1" x14ac:dyDescent="0.25">
      <c r="B12" s="21"/>
      <c r="C12" s="22"/>
      <c r="D12" s="409"/>
      <c r="E12" s="410"/>
      <c r="F12" s="410"/>
      <c r="G12" s="414"/>
      <c r="H12" s="414"/>
      <c r="I12" s="414"/>
      <c r="J12" s="414"/>
      <c r="K12" s="414"/>
      <c r="L12" s="414"/>
      <c r="M12" s="416"/>
      <c r="N12" s="416"/>
      <c r="O12" s="417"/>
      <c r="P12" s="25"/>
      <c r="Q12" s="22"/>
      <c r="R12" s="46"/>
      <c r="S12" s="46"/>
      <c r="T12" s="270"/>
      <c r="U12" s="271"/>
      <c r="V12" s="271"/>
      <c r="W12" s="394"/>
      <c r="X12" s="394"/>
      <c r="Y12" s="394"/>
      <c r="Z12" s="394"/>
      <c r="AA12" s="394"/>
      <c r="AB12" s="394"/>
      <c r="AC12" s="271"/>
      <c r="AD12" s="271"/>
      <c r="AE12" s="396"/>
      <c r="AF12" s="48"/>
      <c r="AG12" s="47"/>
    </row>
    <row r="13" spans="1:33" ht="15" customHeight="1" x14ac:dyDescent="0.25">
      <c r="B13" s="21"/>
      <c r="C13" s="22"/>
      <c r="D13" s="409"/>
      <c r="E13" s="410"/>
      <c r="F13" s="410"/>
      <c r="G13" s="397" t="str">
        <f>IF(Backlog!Y19="M",Backlog!AD5,IF(Backlog!Y19="D",Backlog!AD7,IF(Backlog!Y19="T",Backlog!AD6,"-")))</f>
        <v>-</v>
      </c>
      <c r="H13" s="397"/>
      <c r="I13" s="397"/>
      <c r="J13" s="397" t="str">
        <f>IF(Backlog!Y20="M",Backlog!AD5,IF(Backlog!Y20="D",Backlog!AD7,IF(Backlog!Y20="T",Backlog!AD6,"-")))</f>
        <v>-</v>
      </c>
      <c r="K13" s="397"/>
      <c r="L13" s="397"/>
      <c r="M13" s="397" t="str">
        <f>IF(Backlog!Y21="M",Backlog!AD5,IF(Backlog!Y21="D",Backlog!AD7,IF(Backlog!Y21="T",Backlog!AD6,"-")))</f>
        <v>-</v>
      </c>
      <c r="N13" s="397"/>
      <c r="O13" s="399"/>
      <c r="P13" s="25"/>
      <c r="Q13" s="22"/>
      <c r="R13" s="46"/>
      <c r="S13" s="46"/>
      <c r="T13" s="270"/>
      <c r="U13" s="271"/>
      <c r="V13" s="271"/>
      <c r="W13" s="397" t="str">
        <f>IF(Backlog!Y76="M",Backlog!AD5,IF(Backlog!Y76="D",Backlog!AD7,IF(Backlog!Y76="T",Backlog!AD6,"-")))</f>
        <v>-</v>
      </c>
      <c r="X13" s="397"/>
      <c r="Y13" s="397"/>
      <c r="Z13" s="397" t="str">
        <f>IF(Backlog!Y77="M",Backlog!AD5,IF(Backlog!Y77="D",Backlog!AD7,IF(Backlog!Y77="T",Backlog!AD6,"-")))</f>
        <v>-</v>
      </c>
      <c r="AA13" s="397"/>
      <c r="AB13" s="397"/>
      <c r="AC13" s="397" t="str">
        <f>IF(Backlog!Y78="M",Backlog!AD5,IF(Backlog!Y78="D",Backlog!AD7,IF(Backlog!Y78="T",Backlog!AD6,"-")))</f>
        <v>-</v>
      </c>
      <c r="AD13" s="397"/>
      <c r="AE13" s="399"/>
      <c r="AF13" s="48"/>
      <c r="AG13" s="47"/>
    </row>
    <row r="14" spans="1:33" ht="15" customHeight="1" thickBot="1" x14ac:dyDescent="0.3">
      <c r="B14" s="21"/>
      <c r="C14" s="22"/>
      <c r="D14" s="411"/>
      <c r="E14" s="412"/>
      <c r="F14" s="412"/>
      <c r="G14" s="398"/>
      <c r="H14" s="398"/>
      <c r="I14" s="398"/>
      <c r="J14" s="398"/>
      <c r="K14" s="398"/>
      <c r="L14" s="398"/>
      <c r="M14" s="398"/>
      <c r="N14" s="398"/>
      <c r="O14" s="400"/>
      <c r="P14" s="25"/>
      <c r="Q14" s="22"/>
      <c r="R14" s="46"/>
      <c r="S14" s="46"/>
      <c r="T14" s="305"/>
      <c r="U14" s="306"/>
      <c r="V14" s="306"/>
      <c r="W14" s="398"/>
      <c r="X14" s="398"/>
      <c r="Y14" s="398"/>
      <c r="Z14" s="398"/>
      <c r="AA14" s="398"/>
      <c r="AB14" s="398"/>
      <c r="AC14" s="398"/>
      <c r="AD14" s="398"/>
      <c r="AE14" s="400"/>
      <c r="AF14" s="48"/>
      <c r="AG14" s="47"/>
    </row>
    <row r="15" spans="1:33" ht="15" customHeight="1" x14ac:dyDescent="0.25">
      <c r="B15" s="21"/>
      <c r="C15" s="22"/>
      <c r="D15" s="22"/>
      <c r="E15" s="22"/>
      <c r="F15" s="22"/>
      <c r="G15" s="22"/>
      <c r="H15" s="23"/>
      <c r="I15" s="22"/>
      <c r="J15" s="22"/>
      <c r="K15" s="22"/>
      <c r="L15" s="23"/>
      <c r="M15" s="23"/>
      <c r="N15" s="71"/>
      <c r="O15" s="71"/>
      <c r="P15" s="71"/>
      <c r="Q15" s="22"/>
      <c r="R15" s="46"/>
      <c r="S15" s="46"/>
      <c r="T15" s="46"/>
      <c r="U15" s="46"/>
      <c r="V15" s="46"/>
      <c r="W15" s="46"/>
      <c r="X15" s="49"/>
      <c r="Y15" s="49"/>
      <c r="Z15" s="49"/>
      <c r="AA15" s="49"/>
      <c r="AB15" s="49"/>
      <c r="AC15" s="49"/>
      <c r="AD15" s="49"/>
      <c r="AE15" s="46"/>
      <c r="AF15" s="48"/>
      <c r="AG15" s="47"/>
    </row>
    <row r="16" spans="1:33" ht="15" customHeight="1" thickBot="1" x14ac:dyDescent="0.3">
      <c r="B16" s="21"/>
      <c r="C16" s="22"/>
      <c r="D16" s="22"/>
      <c r="E16" s="22"/>
      <c r="F16" s="22"/>
      <c r="G16" s="22"/>
      <c r="H16" s="23"/>
      <c r="I16" s="22"/>
      <c r="J16" s="22"/>
      <c r="K16" s="22"/>
      <c r="L16" s="23"/>
      <c r="M16" s="23"/>
      <c r="N16" s="71"/>
      <c r="O16" s="71"/>
      <c r="P16" s="71"/>
      <c r="Q16" s="22"/>
      <c r="R16" s="46"/>
      <c r="S16" s="46"/>
      <c r="T16" s="46"/>
      <c r="U16" s="46"/>
      <c r="V16" s="46"/>
      <c r="W16" s="46"/>
      <c r="X16" s="49"/>
      <c r="Y16" s="49"/>
      <c r="Z16" s="49"/>
      <c r="AA16" s="49"/>
      <c r="AB16" s="49"/>
      <c r="AC16" s="49"/>
      <c r="AD16" s="49"/>
      <c r="AE16" s="46"/>
      <c r="AF16" s="48"/>
      <c r="AG16" s="47"/>
    </row>
    <row r="17" spans="2:33" ht="15" customHeight="1" x14ac:dyDescent="0.25">
      <c r="B17" s="21"/>
      <c r="C17" s="248" t="s">
        <v>17</v>
      </c>
      <c r="D17" s="249"/>
      <c r="E17" s="249"/>
      <c r="F17" s="426"/>
      <c r="G17" s="22"/>
      <c r="H17" s="248" t="s">
        <v>47</v>
      </c>
      <c r="I17" s="249"/>
      <c r="J17" s="249"/>
      <c r="K17" s="249"/>
      <c r="L17" s="249"/>
      <c r="M17" s="250"/>
      <c r="N17" s="429" t="str">
        <f>IF(Backlog!N5="M",Backlog!AD5,IF(Backlog!N5="D",Backlog!AD7,IF(Backlog!N5="T",Backlog!AD6,"-")))</f>
        <v>-</v>
      </c>
      <c r="O17" s="429"/>
      <c r="P17" s="430"/>
      <c r="Q17" s="22"/>
      <c r="R17" s="46"/>
      <c r="S17" s="445" t="s">
        <v>35</v>
      </c>
      <c r="T17" s="446"/>
      <c r="U17" s="446"/>
      <c r="V17" s="457"/>
      <c r="W17" s="46"/>
      <c r="X17" s="445" t="s">
        <v>232</v>
      </c>
      <c r="Y17" s="446"/>
      <c r="Z17" s="446"/>
      <c r="AA17" s="446"/>
      <c r="AB17" s="446"/>
      <c r="AC17" s="447"/>
      <c r="AD17" s="257" t="str">
        <f>IF(Backlog!N55="M",Backlog!AD5,IF(Backlog!N55="D",Backlog!AD7,IF(Backlog!N55="T",Backlog!AD6,"-")))</f>
        <v>-</v>
      </c>
      <c r="AE17" s="258"/>
      <c r="AF17" s="259"/>
      <c r="AG17" s="47"/>
    </row>
    <row r="18" spans="2:33" ht="15" customHeight="1" x14ac:dyDescent="0.25">
      <c r="B18" s="21"/>
      <c r="C18" s="251"/>
      <c r="D18" s="252"/>
      <c r="E18" s="252"/>
      <c r="F18" s="427"/>
      <c r="G18" s="22"/>
      <c r="H18" s="254"/>
      <c r="I18" s="255"/>
      <c r="J18" s="255"/>
      <c r="K18" s="255"/>
      <c r="L18" s="255"/>
      <c r="M18" s="256"/>
      <c r="N18" s="397"/>
      <c r="O18" s="397"/>
      <c r="P18" s="399"/>
      <c r="Q18" s="22"/>
      <c r="R18" s="46"/>
      <c r="S18" s="458"/>
      <c r="T18" s="459"/>
      <c r="U18" s="459"/>
      <c r="V18" s="460"/>
      <c r="W18" s="46"/>
      <c r="X18" s="448"/>
      <c r="Y18" s="449"/>
      <c r="Z18" s="449"/>
      <c r="AA18" s="449"/>
      <c r="AB18" s="449"/>
      <c r="AC18" s="450"/>
      <c r="AD18" s="263"/>
      <c r="AE18" s="264"/>
      <c r="AF18" s="265"/>
      <c r="AG18" s="47"/>
    </row>
    <row r="19" spans="2:33" ht="15" customHeight="1" x14ac:dyDescent="0.25">
      <c r="B19" s="21"/>
      <c r="C19" s="251"/>
      <c r="D19" s="252"/>
      <c r="E19" s="252"/>
      <c r="F19" s="427"/>
      <c r="G19" s="22"/>
      <c r="H19" s="275" t="s">
        <v>48</v>
      </c>
      <c r="I19" s="276"/>
      <c r="J19" s="276"/>
      <c r="K19" s="276"/>
      <c r="L19" s="276"/>
      <c r="M19" s="277"/>
      <c r="N19" s="397" t="str">
        <f>IF(Backlog!N6="M",Backlog!AD5,IF(Backlog!N6="D",Backlog!AD7,IF(Backlog!N6="T",Backlog!AD6,"-")))</f>
        <v>-</v>
      </c>
      <c r="O19" s="397"/>
      <c r="P19" s="399"/>
      <c r="Q19" s="22"/>
      <c r="R19" s="46"/>
      <c r="S19" s="458"/>
      <c r="T19" s="459"/>
      <c r="U19" s="459"/>
      <c r="V19" s="460"/>
      <c r="W19" s="46"/>
      <c r="X19" s="270" t="s">
        <v>233</v>
      </c>
      <c r="Y19" s="271"/>
      <c r="Z19" s="271"/>
      <c r="AA19" s="271"/>
      <c r="AB19" s="271"/>
      <c r="AC19" s="271"/>
      <c r="AD19" s="397" t="str">
        <f>IF(Backlog!N56="M",Backlog!AD5,IF(Backlog!N56="D",Backlog!AD7,IF(Backlog!N56="T",Backlog!AD6,"-")))</f>
        <v>-</v>
      </c>
      <c r="AE19" s="397"/>
      <c r="AF19" s="399"/>
      <c r="AG19" s="47"/>
    </row>
    <row r="20" spans="2:33" ht="15" customHeight="1" thickBot="1" x14ac:dyDescent="0.3">
      <c r="B20" s="21"/>
      <c r="C20" s="343"/>
      <c r="D20" s="344"/>
      <c r="E20" s="344"/>
      <c r="F20" s="428"/>
      <c r="G20" s="22"/>
      <c r="H20" s="343"/>
      <c r="I20" s="344"/>
      <c r="J20" s="344"/>
      <c r="K20" s="344"/>
      <c r="L20" s="344"/>
      <c r="M20" s="345"/>
      <c r="N20" s="398"/>
      <c r="O20" s="398"/>
      <c r="P20" s="400"/>
      <c r="Q20" s="22"/>
      <c r="R20" s="46"/>
      <c r="S20" s="461"/>
      <c r="T20" s="462"/>
      <c r="U20" s="462"/>
      <c r="V20" s="463"/>
      <c r="W20" s="46"/>
      <c r="X20" s="270"/>
      <c r="Y20" s="271"/>
      <c r="Z20" s="271"/>
      <c r="AA20" s="271"/>
      <c r="AB20" s="271"/>
      <c r="AC20" s="271"/>
      <c r="AD20" s="397"/>
      <c r="AE20" s="397"/>
      <c r="AF20" s="399"/>
      <c r="AG20" s="47"/>
    </row>
    <row r="21" spans="2:33" ht="15" customHeight="1" x14ac:dyDescent="0.25">
      <c r="B21" s="21"/>
      <c r="C21" s="22"/>
      <c r="D21" s="22"/>
      <c r="E21" s="22"/>
      <c r="F21" s="22"/>
      <c r="G21" s="22"/>
      <c r="H21" s="22"/>
      <c r="I21" s="22"/>
      <c r="J21" s="22"/>
      <c r="K21" s="22"/>
      <c r="L21" s="22"/>
      <c r="M21" s="22"/>
      <c r="N21" s="22"/>
      <c r="O21" s="22"/>
      <c r="P21" s="22"/>
      <c r="Q21" s="22"/>
      <c r="R21" s="46"/>
      <c r="S21" s="46"/>
      <c r="T21" s="46"/>
      <c r="U21" s="46"/>
      <c r="V21" s="46"/>
      <c r="W21" s="46"/>
      <c r="X21" s="270" t="s">
        <v>234</v>
      </c>
      <c r="Y21" s="271"/>
      <c r="Z21" s="271"/>
      <c r="AA21" s="271"/>
      <c r="AB21" s="271"/>
      <c r="AC21" s="271"/>
      <c r="AD21" s="397" t="str">
        <f>IF(Backlog!N57="M",Backlog!AD5,IF(Backlog!N57="D",Backlog!AD7,IF(Backlog!N57="T",Backlog!AD6,"-")))</f>
        <v>-</v>
      </c>
      <c r="AE21" s="397"/>
      <c r="AF21" s="399"/>
      <c r="AG21" s="47"/>
    </row>
    <row r="22" spans="2:33" ht="15" customHeight="1" thickBot="1" x14ac:dyDescent="0.3">
      <c r="B22" s="21"/>
      <c r="C22" s="22"/>
      <c r="D22" s="22"/>
      <c r="E22" s="22"/>
      <c r="F22" s="22"/>
      <c r="G22" s="22"/>
      <c r="H22" s="22"/>
      <c r="I22" s="22"/>
      <c r="J22" s="22"/>
      <c r="K22" s="22"/>
      <c r="L22" s="22"/>
      <c r="M22" s="22"/>
      <c r="N22" s="22"/>
      <c r="O22" s="22"/>
      <c r="P22" s="22"/>
      <c r="Q22" s="22"/>
      <c r="R22" s="46"/>
      <c r="S22" s="46"/>
      <c r="T22" s="46"/>
      <c r="U22" s="46"/>
      <c r="V22" s="46"/>
      <c r="W22" s="46"/>
      <c r="X22" s="270"/>
      <c r="Y22" s="271"/>
      <c r="Z22" s="271"/>
      <c r="AA22" s="271"/>
      <c r="AB22" s="271"/>
      <c r="AC22" s="271"/>
      <c r="AD22" s="397"/>
      <c r="AE22" s="397"/>
      <c r="AF22" s="399"/>
      <c r="AG22" s="47"/>
    </row>
    <row r="23" spans="2:33" ht="15" customHeight="1" x14ac:dyDescent="0.25">
      <c r="B23" s="21"/>
      <c r="C23" s="248" t="s">
        <v>18</v>
      </c>
      <c r="D23" s="249"/>
      <c r="E23" s="249"/>
      <c r="F23" s="426"/>
      <c r="G23" s="22"/>
      <c r="H23" s="407" t="s">
        <v>49</v>
      </c>
      <c r="I23" s="408"/>
      <c r="J23" s="408"/>
      <c r="K23" s="408"/>
      <c r="L23" s="408"/>
      <c r="M23" s="408"/>
      <c r="N23" s="429" t="str">
        <f>IF(Backlog!N9="M",Backlog!AD5,IF(Backlog!N9="D",Backlog!AD7,IF(Backlog!N9="T",Backlog!AD6,"-")))</f>
        <v>-</v>
      </c>
      <c r="O23" s="429"/>
      <c r="P23" s="430"/>
      <c r="Q23" s="22"/>
      <c r="R23" s="46"/>
      <c r="S23" s="46"/>
      <c r="T23" s="46"/>
      <c r="U23" s="46"/>
      <c r="V23" s="46"/>
      <c r="W23" s="46"/>
      <c r="X23" s="270" t="s">
        <v>235</v>
      </c>
      <c r="Y23" s="271"/>
      <c r="Z23" s="271"/>
      <c r="AA23" s="271"/>
      <c r="AB23" s="271"/>
      <c r="AC23" s="271"/>
      <c r="AD23" s="397" t="str">
        <f>IF(Backlog!N58="M",Backlog!AD5,IF(Backlog!N58="D",Backlog!AD7,IF(Backlog!N58="T",Backlog!AD6,"-")))</f>
        <v>-</v>
      </c>
      <c r="AE23" s="397"/>
      <c r="AF23" s="399"/>
      <c r="AG23" s="47"/>
    </row>
    <row r="24" spans="2:33" ht="15" customHeight="1" x14ac:dyDescent="0.25">
      <c r="B24" s="21"/>
      <c r="C24" s="251"/>
      <c r="D24" s="252"/>
      <c r="E24" s="252"/>
      <c r="F24" s="427"/>
      <c r="G24" s="22"/>
      <c r="H24" s="409"/>
      <c r="I24" s="410"/>
      <c r="J24" s="410"/>
      <c r="K24" s="410"/>
      <c r="L24" s="410"/>
      <c r="M24" s="410"/>
      <c r="N24" s="397"/>
      <c r="O24" s="397"/>
      <c r="P24" s="399"/>
      <c r="Q24" s="22"/>
      <c r="R24" s="46"/>
      <c r="S24" s="46"/>
      <c r="T24" s="46"/>
      <c r="U24" s="46"/>
      <c r="V24" s="46"/>
      <c r="W24" s="46"/>
      <c r="X24" s="270"/>
      <c r="Y24" s="271"/>
      <c r="Z24" s="271"/>
      <c r="AA24" s="271"/>
      <c r="AB24" s="271"/>
      <c r="AC24" s="271"/>
      <c r="AD24" s="397"/>
      <c r="AE24" s="397"/>
      <c r="AF24" s="399"/>
      <c r="AG24" s="47"/>
    </row>
    <row r="25" spans="2:33" ht="15" customHeight="1" x14ac:dyDescent="0.25">
      <c r="B25" s="21"/>
      <c r="C25" s="251"/>
      <c r="D25" s="252"/>
      <c r="E25" s="252"/>
      <c r="F25" s="427"/>
      <c r="G25" s="22"/>
      <c r="H25" s="409" t="s">
        <v>50</v>
      </c>
      <c r="I25" s="410"/>
      <c r="J25" s="410"/>
      <c r="K25" s="410"/>
      <c r="L25" s="410"/>
      <c r="M25" s="410"/>
      <c r="N25" s="397" t="str">
        <f>IF(Backlog!N10="M",Backlog!AD5,IF(Backlog!N10="D",Backlog!AD7,IF(Backlog!N10="T",Backlog!AD6,"-")))</f>
        <v>-</v>
      </c>
      <c r="O25" s="397"/>
      <c r="P25" s="399"/>
      <c r="Q25" s="22"/>
      <c r="R25" s="46"/>
      <c r="S25" s="46"/>
      <c r="T25" s="46"/>
      <c r="U25" s="46"/>
      <c r="V25" s="46"/>
      <c r="W25" s="46"/>
      <c r="X25" s="270" t="s">
        <v>236</v>
      </c>
      <c r="Y25" s="271"/>
      <c r="Z25" s="271"/>
      <c r="AA25" s="271"/>
      <c r="AB25" s="271"/>
      <c r="AC25" s="271"/>
      <c r="AD25" s="397" t="str">
        <f>IF(Backlog!N59="M",Backlog!AD5,IF(Backlog!N59="D",Backlog!AD7,IF(Backlog!N59="T",Backlog!AD6,"-")))</f>
        <v>-</v>
      </c>
      <c r="AE25" s="397"/>
      <c r="AF25" s="399"/>
      <c r="AG25" s="47"/>
    </row>
    <row r="26" spans="2:33" ht="15" customHeight="1" thickBot="1" x14ac:dyDescent="0.3">
      <c r="B26" s="21"/>
      <c r="C26" s="343"/>
      <c r="D26" s="344"/>
      <c r="E26" s="344"/>
      <c r="F26" s="428"/>
      <c r="G26" s="22"/>
      <c r="H26" s="409"/>
      <c r="I26" s="410"/>
      <c r="J26" s="410"/>
      <c r="K26" s="410"/>
      <c r="L26" s="410"/>
      <c r="M26" s="410"/>
      <c r="N26" s="397"/>
      <c r="O26" s="397"/>
      <c r="P26" s="399"/>
      <c r="Q26" s="22"/>
      <c r="R26" s="46"/>
      <c r="S26" s="46"/>
      <c r="T26" s="46"/>
      <c r="U26" s="46"/>
      <c r="V26" s="46"/>
      <c r="W26" s="46"/>
      <c r="X26" s="270"/>
      <c r="Y26" s="271"/>
      <c r="Z26" s="271"/>
      <c r="AA26" s="271"/>
      <c r="AB26" s="271"/>
      <c r="AC26" s="271"/>
      <c r="AD26" s="397"/>
      <c r="AE26" s="397"/>
      <c r="AF26" s="399"/>
      <c r="AG26" s="47"/>
    </row>
    <row r="27" spans="2:33" ht="15" customHeight="1" x14ac:dyDescent="0.25">
      <c r="B27" s="21"/>
      <c r="C27" s="22"/>
      <c r="D27" s="22"/>
      <c r="E27" s="22"/>
      <c r="F27" s="22"/>
      <c r="G27" s="22"/>
      <c r="H27" s="409" t="s">
        <v>51</v>
      </c>
      <c r="I27" s="410"/>
      <c r="J27" s="410"/>
      <c r="K27" s="410"/>
      <c r="L27" s="410"/>
      <c r="M27" s="410"/>
      <c r="N27" s="397" t="str">
        <f>IF(Backlog!N11="M",Backlog!AD5,IF(Backlog!N11="D",Backlog!AD7,IF(Backlog!N11="T",Backlog!AD6,"-")))</f>
        <v>-</v>
      </c>
      <c r="O27" s="397"/>
      <c r="P27" s="399"/>
      <c r="Q27" s="22"/>
      <c r="R27" s="46"/>
      <c r="S27" s="46"/>
      <c r="T27" s="46"/>
      <c r="U27" s="46"/>
      <c r="V27" s="46"/>
      <c r="W27" s="46"/>
      <c r="X27" s="270" t="s">
        <v>237</v>
      </c>
      <c r="Y27" s="271"/>
      <c r="Z27" s="271"/>
      <c r="AA27" s="271"/>
      <c r="AB27" s="271"/>
      <c r="AC27" s="271"/>
      <c r="AD27" s="397" t="str">
        <f>IF(Backlog!N60="M",Backlog!AD5,IF(Backlog!N60="D",Backlog!AD7,IF(Backlog!N60="T",Backlog!AD6,"-")))</f>
        <v>-</v>
      </c>
      <c r="AE27" s="397"/>
      <c r="AF27" s="399"/>
      <c r="AG27" s="47"/>
    </row>
    <row r="28" spans="2:33" ht="15" customHeight="1" thickBot="1" x14ac:dyDescent="0.3">
      <c r="B28" s="21"/>
      <c r="C28" s="22"/>
      <c r="D28" s="22"/>
      <c r="E28" s="22"/>
      <c r="F28" s="22"/>
      <c r="G28" s="22"/>
      <c r="H28" s="411"/>
      <c r="I28" s="412"/>
      <c r="J28" s="412"/>
      <c r="K28" s="412"/>
      <c r="L28" s="412"/>
      <c r="M28" s="412"/>
      <c r="N28" s="398"/>
      <c r="O28" s="398"/>
      <c r="P28" s="400"/>
      <c r="Q28" s="22"/>
      <c r="R28" s="46"/>
      <c r="S28" s="46"/>
      <c r="T28" s="46"/>
      <c r="U28" s="46"/>
      <c r="V28" s="46"/>
      <c r="W28" s="46"/>
      <c r="X28" s="270"/>
      <c r="Y28" s="271"/>
      <c r="Z28" s="271"/>
      <c r="AA28" s="271"/>
      <c r="AB28" s="271"/>
      <c r="AC28" s="271"/>
      <c r="AD28" s="397"/>
      <c r="AE28" s="397"/>
      <c r="AF28" s="399"/>
      <c r="AG28" s="47"/>
    </row>
    <row r="29" spans="2:33" ht="15" customHeight="1" x14ac:dyDescent="0.25">
      <c r="B29" s="21"/>
      <c r="C29" s="22"/>
      <c r="D29" s="22"/>
      <c r="E29" s="22"/>
      <c r="F29" s="22"/>
      <c r="G29" s="22"/>
      <c r="H29" s="22"/>
      <c r="I29" s="22"/>
      <c r="J29" s="22"/>
      <c r="K29" s="22"/>
      <c r="L29" s="22"/>
      <c r="M29" s="22"/>
      <c r="N29" s="22"/>
      <c r="O29" s="22"/>
      <c r="P29" s="22"/>
      <c r="Q29" s="22"/>
      <c r="R29" s="46"/>
      <c r="S29" s="46"/>
      <c r="T29" s="46"/>
      <c r="U29" s="46"/>
      <c r="V29" s="46"/>
      <c r="W29" s="46"/>
      <c r="X29" s="270" t="s">
        <v>238</v>
      </c>
      <c r="Y29" s="271"/>
      <c r="Z29" s="271"/>
      <c r="AA29" s="271"/>
      <c r="AB29" s="271"/>
      <c r="AC29" s="271"/>
      <c r="AD29" s="397" t="str">
        <f>IF(Backlog!N61="M",Backlog!AD5,IF(Backlog!N61="D",Backlog!AD7,IF(Backlog!N61="T",Backlog!AD6,"-")))</f>
        <v>-</v>
      </c>
      <c r="AE29" s="397"/>
      <c r="AF29" s="399"/>
      <c r="AG29" s="47"/>
    </row>
    <row r="30" spans="2:33" ht="15" customHeight="1" thickBot="1" x14ac:dyDescent="0.3">
      <c r="B30" s="21"/>
      <c r="C30" s="22"/>
      <c r="D30" s="22"/>
      <c r="E30" s="22"/>
      <c r="F30" s="22"/>
      <c r="G30" s="22"/>
      <c r="H30" s="22"/>
      <c r="I30" s="22"/>
      <c r="J30" s="22"/>
      <c r="K30" s="22"/>
      <c r="L30" s="22"/>
      <c r="M30" s="22"/>
      <c r="N30" s="22"/>
      <c r="O30" s="22"/>
      <c r="P30" s="22"/>
      <c r="Q30" s="22"/>
      <c r="R30" s="46"/>
      <c r="S30" s="46"/>
      <c r="T30" s="46"/>
      <c r="U30" s="46"/>
      <c r="V30" s="46"/>
      <c r="W30" s="46"/>
      <c r="X30" s="270"/>
      <c r="Y30" s="271"/>
      <c r="Z30" s="271"/>
      <c r="AA30" s="271"/>
      <c r="AB30" s="271"/>
      <c r="AC30" s="271"/>
      <c r="AD30" s="397"/>
      <c r="AE30" s="397"/>
      <c r="AF30" s="399"/>
      <c r="AG30" s="47"/>
    </row>
    <row r="31" spans="2:33" ht="15" customHeight="1" x14ac:dyDescent="0.25">
      <c r="B31" s="21"/>
      <c r="C31" s="248" t="s">
        <v>19</v>
      </c>
      <c r="D31" s="249"/>
      <c r="E31" s="249"/>
      <c r="F31" s="426"/>
      <c r="G31" s="22"/>
      <c r="H31" s="407" t="s">
        <v>52</v>
      </c>
      <c r="I31" s="408"/>
      <c r="J31" s="408"/>
      <c r="K31" s="408"/>
      <c r="L31" s="408"/>
      <c r="M31" s="408"/>
      <c r="N31" s="429" t="str">
        <f>IF(Backlog!N14="M",Backlog!AD5,IF(Backlog!N14="D",Backlog!AD7,IF(Backlog!N14="T",Backlog!AD6,"-")))</f>
        <v>-</v>
      </c>
      <c r="O31" s="429"/>
      <c r="P31" s="430"/>
      <c r="Q31" s="22"/>
      <c r="R31" s="46"/>
      <c r="S31" s="46"/>
      <c r="T31" s="46"/>
      <c r="U31" s="46"/>
      <c r="V31" s="46"/>
      <c r="W31" s="46"/>
      <c r="X31" s="270" t="s">
        <v>239</v>
      </c>
      <c r="Y31" s="271"/>
      <c r="Z31" s="271"/>
      <c r="AA31" s="271"/>
      <c r="AB31" s="271"/>
      <c r="AC31" s="271"/>
      <c r="AD31" s="397" t="str">
        <f>IF(Backlog!N62="M",Backlog!AD5,IF(Backlog!N62="D",Backlog!AD7,IF(Backlog!N62="T",Backlog!AD6,"-")))</f>
        <v>-</v>
      </c>
      <c r="AE31" s="397"/>
      <c r="AF31" s="399"/>
      <c r="AG31" s="47"/>
    </row>
    <row r="32" spans="2:33" ht="15" customHeight="1" thickBot="1" x14ac:dyDescent="0.3">
      <c r="B32" s="21"/>
      <c r="C32" s="251"/>
      <c r="D32" s="252"/>
      <c r="E32" s="252"/>
      <c r="F32" s="427"/>
      <c r="G32" s="22"/>
      <c r="H32" s="409"/>
      <c r="I32" s="410"/>
      <c r="J32" s="410"/>
      <c r="K32" s="410"/>
      <c r="L32" s="410"/>
      <c r="M32" s="410"/>
      <c r="N32" s="397"/>
      <c r="O32" s="397"/>
      <c r="P32" s="399"/>
      <c r="Q32" s="22"/>
      <c r="R32" s="46"/>
      <c r="S32" s="46"/>
      <c r="T32" s="46"/>
      <c r="U32" s="46"/>
      <c r="V32" s="46"/>
      <c r="W32" s="46"/>
      <c r="X32" s="305"/>
      <c r="Y32" s="306"/>
      <c r="Z32" s="306"/>
      <c r="AA32" s="306"/>
      <c r="AB32" s="306"/>
      <c r="AC32" s="306"/>
      <c r="AD32" s="398"/>
      <c r="AE32" s="398"/>
      <c r="AF32" s="400"/>
      <c r="AG32" s="47"/>
    </row>
    <row r="33" spans="2:33" ht="15" customHeight="1" x14ac:dyDescent="0.25">
      <c r="B33" s="21"/>
      <c r="C33" s="251"/>
      <c r="D33" s="252"/>
      <c r="E33" s="252"/>
      <c r="F33" s="427"/>
      <c r="G33" s="22"/>
      <c r="H33" s="409" t="s">
        <v>53</v>
      </c>
      <c r="I33" s="410"/>
      <c r="J33" s="410"/>
      <c r="K33" s="410"/>
      <c r="L33" s="410"/>
      <c r="M33" s="410"/>
      <c r="N33" s="397" t="str">
        <f>IF(Backlog!N15="M",Backlog!AD5,IF(Backlog!N15="D",Backlog!AD7,IF(Backlog!N15="T",Backlog!AD6,"-")))</f>
        <v>-</v>
      </c>
      <c r="O33" s="397"/>
      <c r="P33" s="399"/>
      <c r="Q33" s="22"/>
      <c r="R33" s="46"/>
      <c r="S33" s="46"/>
      <c r="T33" s="46"/>
      <c r="U33" s="46"/>
      <c r="V33" s="46"/>
      <c r="W33" s="46"/>
      <c r="X33" s="46"/>
      <c r="Y33" s="46"/>
      <c r="Z33" s="46"/>
      <c r="AA33" s="46"/>
      <c r="AB33" s="46"/>
      <c r="AC33" s="46"/>
      <c r="AD33" s="46"/>
      <c r="AE33" s="46"/>
      <c r="AF33" s="46"/>
      <c r="AG33" s="47"/>
    </row>
    <row r="34" spans="2:33" ht="15" customHeight="1" thickBot="1" x14ac:dyDescent="0.3">
      <c r="B34" s="21"/>
      <c r="C34" s="343"/>
      <c r="D34" s="344"/>
      <c r="E34" s="344"/>
      <c r="F34" s="428"/>
      <c r="G34" s="22"/>
      <c r="H34" s="409"/>
      <c r="I34" s="410"/>
      <c r="J34" s="410"/>
      <c r="K34" s="410"/>
      <c r="L34" s="410"/>
      <c r="M34" s="410"/>
      <c r="N34" s="397"/>
      <c r="O34" s="397"/>
      <c r="P34" s="399"/>
      <c r="Q34" s="22"/>
      <c r="R34" s="46"/>
      <c r="S34" s="46"/>
      <c r="T34" s="46"/>
      <c r="U34" s="46"/>
      <c r="V34" s="46"/>
      <c r="W34" s="46"/>
      <c r="X34" s="46"/>
      <c r="Y34" s="46"/>
      <c r="Z34" s="46"/>
      <c r="AA34" s="46"/>
      <c r="AB34" s="46"/>
      <c r="AC34" s="46"/>
      <c r="AD34" s="46"/>
      <c r="AE34" s="46"/>
      <c r="AF34" s="46"/>
      <c r="AG34" s="47"/>
    </row>
    <row r="35" spans="2:33" ht="15" customHeight="1" x14ac:dyDescent="0.25">
      <c r="B35" s="21"/>
      <c r="C35" s="22"/>
      <c r="D35" s="22"/>
      <c r="E35" s="22"/>
      <c r="F35" s="22"/>
      <c r="G35" s="22"/>
      <c r="H35" s="409" t="s">
        <v>54</v>
      </c>
      <c r="I35" s="410"/>
      <c r="J35" s="410"/>
      <c r="K35" s="410"/>
      <c r="L35" s="410"/>
      <c r="M35" s="410"/>
      <c r="N35" s="397" t="str">
        <f>IF(Backlog!N16="M",Backlog!AD5,IF(Backlog!N16="D",Backlog!AD7,IF(Backlog!N16="T",Backlog!AD6,"-")))</f>
        <v>-</v>
      </c>
      <c r="O35" s="397"/>
      <c r="P35" s="399"/>
      <c r="Q35" s="22"/>
      <c r="R35" s="46"/>
      <c r="S35" s="445" t="s">
        <v>28</v>
      </c>
      <c r="T35" s="446"/>
      <c r="U35" s="446"/>
      <c r="V35" s="457"/>
      <c r="W35" s="46"/>
      <c r="X35" s="445" t="s">
        <v>240</v>
      </c>
      <c r="Y35" s="446"/>
      <c r="Z35" s="446"/>
      <c r="AA35" s="446"/>
      <c r="AB35" s="446"/>
      <c r="AC35" s="447"/>
      <c r="AD35" s="429" t="str">
        <f>IF(Backlog!N65="M",Backlog!AD5,IF(Backlog!N65="D",Backlog!AD7,IF(Backlog!N65="T",Backlog!AD6,"-")))</f>
        <v>-</v>
      </c>
      <c r="AE35" s="429"/>
      <c r="AF35" s="430"/>
      <c r="AG35" s="47"/>
    </row>
    <row r="36" spans="2:33" ht="15" customHeight="1" thickBot="1" x14ac:dyDescent="0.3">
      <c r="B36" s="21"/>
      <c r="C36" s="22"/>
      <c r="D36" s="22"/>
      <c r="E36" s="22"/>
      <c r="F36" s="22"/>
      <c r="G36" s="22"/>
      <c r="H36" s="411"/>
      <c r="I36" s="412"/>
      <c r="J36" s="412"/>
      <c r="K36" s="412"/>
      <c r="L36" s="412"/>
      <c r="M36" s="412"/>
      <c r="N36" s="398"/>
      <c r="O36" s="398"/>
      <c r="P36" s="400"/>
      <c r="Q36" s="22"/>
      <c r="R36" s="46"/>
      <c r="S36" s="458"/>
      <c r="T36" s="459"/>
      <c r="U36" s="459"/>
      <c r="V36" s="460"/>
      <c r="W36" s="46"/>
      <c r="X36" s="448"/>
      <c r="Y36" s="449"/>
      <c r="Z36" s="449"/>
      <c r="AA36" s="449"/>
      <c r="AB36" s="449"/>
      <c r="AC36" s="450"/>
      <c r="AD36" s="397"/>
      <c r="AE36" s="397"/>
      <c r="AF36" s="399"/>
      <c r="AG36" s="47"/>
    </row>
    <row r="37" spans="2:33" ht="15" customHeight="1" x14ac:dyDescent="0.25">
      <c r="B37" s="21"/>
      <c r="C37" s="22"/>
      <c r="D37" s="22"/>
      <c r="E37" s="22"/>
      <c r="F37" s="22"/>
      <c r="G37" s="22"/>
      <c r="H37" s="22"/>
      <c r="I37" s="22"/>
      <c r="J37" s="22"/>
      <c r="K37" s="22"/>
      <c r="L37" s="22"/>
      <c r="M37" s="22"/>
      <c r="N37" s="22"/>
      <c r="O37" s="22"/>
      <c r="P37" s="22"/>
      <c r="Q37" s="22"/>
      <c r="R37" s="46"/>
      <c r="S37" s="458"/>
      <c r="T37" s="459"/>
      <c r="U37" s="459"/>
      <c r="V37" s="460"/>
      <c r="W37" s="46"/>
      <c r="X37" s="464" t="s">
        <v>241</v>
      </c>
      <c r="Y37" s="465"/>
      <c r="Z37" s="465"/>
      <c r="AA37" s="465"/>
      <c r="AB37" s="465"/>
      <c r="AC37" s="466"/>
      <c r="AD37" s="397" t="str">
        <f>IF(Backlog!N66="M",Backlog!AD5,IF(Backlog!N66="D",Backlog!AD7,IF(Backlog!N66="T",Backlog!AD6,"-")))</f>
        <v>-</v>
      </c>
      <c r="AE37" s="397"/>
      <c r="AF37" s="399"/>
      <c r="AG37" s="47"/>
    </row>
    <row r="38" spans="2:33" ht="15" customHeight="1" thickBot="1" x14ac:dyDescent="0.3">
      <c r="B38" s="21"/>
      <c r="C38" s="22"/>
      <c r="D38" s="22"/>
      <c r="E38" s="22"/>
      <c r="F38" s="22"/>
      <c r="G38" s="22"/>
      <c r="H38" s="22"/>
      <c r="I38" s="22"/>
      <c r="J38" s="22"/>
      <c r="K38" s="22"/>
      <c r="L38" s="22"/>
      <c r="M38" s="22"/>
      <c r="N38" s="22"/>
      <c r="O38" s="22"/>
      <c r="P38" s="22"/>
      <c r="Q38" s="22"/>
      <c r="R38" s="46"/>
      <c r="S38" s="461"/>
      <c r="T38" s="462"/>
      <c r="U38" s="462"/>
      <c r="V38" s="463"/>
      <c r="W38" s="46"/>
      <c r="X38" s="461"/>
      <c r="Y38" s="462"/>
      <c r="Z38" s="462"/>
      <c r="AA38" s="462"/>
      <c r="AB38" s="462"/>
      <c r="AC38" s="467"/>
      <c r="AD38" s="398"/>
      <c r="AE38" s="398"/>
      <c r="AF38" s="400"/>
      <c r="AG38" s="47"/>
    </row>
    <row r="39" spans="2:33" ht="15" customHeight="1" x14ac:dyDescent="0.25">
      <c r="B39" s="21"/>
      <c r="C39" s="248" t="s">
        <v>20</v>
      </c>
      <c r="D39" s="249"/>
      <c r="E39" s="249"/>
      <c r="F39" s="426"/>
      <c r="G39" s="22"/>
      <c r="H39" s="407" t="s">
        <v>55</v>
      </c>
      <c r="I39" s="408"/>
      <c r="J39" s="408"/>
      <c r="K39" s="408"/>
      <c r="L39" s="408"/>
      <c r="M39" s="408"/>
      <c r="N39" s="429" t="str">
        <f>IF(Backlog!N19="M",Backlog!AD5,IF(Backlog!N19="D",Backlog!AD7,IF(Backlog!N19="T",Backlog!AD6,"-")))</f>
        <v>-</v>
      </c>
      <c r="O39" s="429"/>
      <c r="P39" s="430"/>
      <c r="Q39" s="22"/>
      <c r="R39" s="46"/>
      <c r="S39" s="46"/>
      <c r="T39" s="46"/>
      <c r="U39" s="46"/>
      <c r="V39" s="46"/>
      <c r="W39" s="46"/>
      <c r="X39" s="46"/>
      <c r="Y39" s="46"/>
      <c r="Z39" s="46"/>
      <c r="AA39" s="46"/>
      <c r="AB39" s="46"/>
      <c r="AC39" s="46"/>
      <c r="AD39" s="46"/>
      <c r="AE39" s="46"/>
      <c r="AF39" s="46"/>
      <c r="AG39" s="47"/>
    </row>
    <row r="40" spans="2:33" ht="15" customHeight="1" thickBot="1" x14ac:dyDescent="0.3">
      <c r="B40" s="21"/>
      <c r="C40" s="251"/>
      <c r="D40" s="252"/>
      <c r="E40" s="252"/>
      <c r="F40" s="427"/>
      <c r="G40" s="22"/>
      <c r="H40" s="409"/>
      <c r="I40" s="410"/>
      <c r="J40" s="410"/>
      <c r="K40" s="410"/>
      <c r="L40" s="410"/>
      <c r="M40" s="410"/>
      <c r="N40" s="397"/>
      <c r="O40" s="397"/>
      <c r="P40" s="399"/>
      <c r="Q40" s="22"/>
      <c r="R40" s="46"/>
      <c r="S40" s="46"/>
      <c r="T40" s="46"/>
      <c r="U40" s="46"/>
      <c r="V40" s="46"/>
      <c r="W40" s="46"/>
      <c r="X40" s="46"/>
      <c r="Y40" s="46"/>
      <c r="Z40" s="46"/>
      <c r="AA40" s="46"/>
      <c r="AB40" s="46"/>
      <c r="AC40" s="46"/>
      <c r="AD40" s="46"/>
      <c r="AE40" s="46"/>
      <c r="AF40" s="46"/>
      <c r="AG40" s="47"/>
    </row>
    <row r="41" spans="2:33" ht="15" customHeight="1" x14ac:dyDescent="0.25">
      <c r="B41" s="21"/>
      <c r="C41" s="251"/>
      <c r="D41" s="252"/>
      <c r="E41" s="252"/>
      <c r="F41" s="427"/>
      <c r="G41" s="22"/>
      <c r="H41" s="409" t="s">
        <v>56</v>
      </c>
      <c r="I41" s="410"/>
      <c r="J41" s="410"/>
      <c r="K41" s="410"/>
      <c r="L41" s="410"/>
      <c r="M41" s="410"/>
      <c r="N41" s="397" t="str">
        <f>IF(Backlog!N20="M",Backlog!AD5,IF(Backlog!N20="D",Backlog!AD7,IF(Backlog!N20="T",Backlog!AD6,"-")))</f>
        <v>-</v>
      </c>
      <c r="O41" s="397"/>
      <c r="P41" s="399"/>
      <c r="Q41" s="22"/>
      <c r="R41" s="46"/>
      <c r="S41" s="445" t="s">
        <v>37</v>
      </c>
      <c r="T41" s="446"/>
      <c r="U41" s="446"/>
      <c r="V41" s="457"/>
      <c r="W41" s="46"/>
      <c r="X41" s="266" t="s">
        <v>242</v>
      </c>
      <c r="Y41" s="267"/>
      <c r="Z41" s="267"/>
      <c r="AA41" s="267"/>
      <c r="AB41" s="267"/>
      <c r="AC41" s="267"/>
      <c r="AD41" s="429" t="str">
        <f>IF(Backlog!N69="M",Backlog!AD5,IF(Backlog!N69="D",Backlog!AD7,IF(Backlog!N69="T",Backlog!AD6,"-")))</f>
        <v>-</v>
      </c>
      <c r="AE41" s="429"/>
      <c r="AF41" s="430"/>
      <c r="AG41" s="47"/>
    </row>
    <row r="42" spans="2:33" ht="15" customHeight="1" thickBot="1" x14ac:dyDescent="0.3">
      <c r="B42" s="21"/>
      <c r="C42" s="343"/>
      <c r="D42" s="344"/>
      <c r="E42" s="344"/>
      <c r="F42" s="428"/>
      <c r="G42" s="22"/>
      <c r="H42" s="409"/>
      <c r="I42" s="410"/>
      <c r="J42" s="410"/>
      <c r="K42" s="410"/>
      <c r="L42" s="410"/>
      <c r="M42" s="410"/>
      <c r="N42" s="397"/>
      <c r="O42" s="397"/>
      <c r="P42" s="399"/>
      <c r="Q42" s="22"/>
      <c r="R42" s="46"/>
      <c r="S42" s="458"/>
      <c r="T42" s="459"/>
      <c r="U42" s="459"/>
      <c r="V42" s="460"/>
      <c r="W42" s="46"/>
      <c r="X42" s="270"/>
      <c r="Y42" s="271"/>
      <c r="Z42" s="271"/>
      <c r="AA42" s="271"/>
      <c r="AB42" s="271"/>
      <c r="AC42" s="271"/>
      <c r="AD42" s="397"/>
      <c r="AE42" s="397"/>
      <c r="AF42" s="399"/>
      <c r="AG42" s="47"/>
    </row>
    <row r="43" spans="2:33" ht="15" customHeight="1" x14ac:dyDescent="0.25">
      <c r="B43" s="21"/>
      <c r="C43" s="22"/>
      <c r="D43" s="22"/>
      <c r="E43" s="22"/>
      <c r="F43" s="22"/>
      <c r="G43" s="22"/>
      <c r="H43" s="409" t="s">
        <v>57</v>
      </c>
      <c r="I43" s="410"/>
      <c r="J43" s="410"/>
      <c r="K43" s="410"/>
      <c r="L43" s="410"/>
      <c r="M43" s="410"/>
      <c r="N43" s="397" t="str">
        <f>IF(Backlog!N21="M",Backlog!AD5,IF(Backlog!N21="D",Backlog!AD7,IF(Backlog!N21="T",Backlog!AD6,"-")))</f>
        <v>-</v>
      </c>
      <c r="O43" s="397"/>
      <c r="P43" s="399"/>
      <c r="Q43" s="22"/>
      <c r="R43" s="46"/>
      <c r="S43" s="458"/>
      <c r="T43" s="459"/>
      <c r="U43" s="459"/>
      <c r="V43" s="460"/>
      <c r="W43" s="46"/>
      <c r="X43" s="270" t="s">
        <v>243</v>
      </c>
      <c r="Y43" s="271"/>
      <c r="Z43" s="271"/>
      <c r="AA43" s="271"/>
      <c r="AB43" s="271"/>
      <c r="AC43" s="271"/>
      <c r="AD43" s="397" t="str">
        <f>IF(Backlog!N70="M",Backlog!AD5,IF(Backlog!N70="D",Backlog!AD7,IF(Backlog!N70="T",Backlog!AD6,"-")))</f>
        <v>-</v>
      </c>
      <c r="AE43" s="397"/>
      <c r="AF43" s="399"/>
      <c r="AG43" s="47"/>
    </row>
    <row r="44" spans="2:33" ht="15" customHeight="1" thickBot="1" x14ac:dyDescent="0.3">
      <c r="B44" s="21"/>
      <c r="C44" s="22"/>
      <c r="D44" s="22"/>
      <c r="E44" s="22"/>
      <c r="F44" s="22"/>
      <c r="G44" s="22"/>
      <c r="H44" s="411"/>
      <c r="I44" s="412"/>
      <c r="J44" s="412"/>
      <c r="K44" s="412"/>
      <c r="L44" s="412"/>
      <c r="M44" s="412"/>
      <c r="N44" s="398"/>
      <c r="O44" s="398"/>
      <c r="P44" s="400"/>
      <c r="Q44" s="22"/>
      <c r="R44" s="46"/>
      <c r="S44" s="461"/>
      <c r="T44" s="462"/>
      <c r="U44" s="462"/>
      <c r="V44" s="463"/>
      <c r="W44" s="46"/>
      <c r="X44" s="270"/>
      <c r="Y44" s="271"/>
      <c r="Z44" s="271"/>
      <c r="AA44" s="271"/>
      <c r="AB44" s="271"/>
      <c r="AC44" s="271"/>
      <c r="AD44" s="397"/>
      <c r="AE44" s="397"/>
      <c r="AF44" s="399"/>
      <c r="AG44" s="47"/>
    </row>
    <row r="45" spans="2:33" ht="15" customHeight="1" x14ac:dyDescent="0.25">
      <c r="B45" s="21"/>
      <c r="C45" s="22"/>
      <c r="D45" s="22"/>
      <c r="E45" s="22"/>
      <c r="F45" s="22"/>
      <c r="G45" s="22"/>
      <c r="H45" s="24"/>
      <c r="I45" s="24"/>
      <c r="J45" s="24"/>
      <c r="K45" s="24"/>
      <c r="L45" s="24"/>
      <c r="M45" s="24"/>
      <c r="N45" s="25"/>
      <c r="O45" s="25"/>
      <c r="P45" s="25"/>
      <c r="Q45" s="22"/>
      <c r="R45" s="46"/>
      <c r="S45" s="46"/>
      <c r="T45" s="46"/>
      <c r="U45" s="46"/>
      <c r="V45" s="46"/>
      <c r="W45" s="46"/>
      <c r="X45" s="270" t="s">
        <v>244</v>
      </c>
      <c r="Y45" s="271"/>
      <c r="Z45" s="271"/>
      <c r="AA45" s="271"/>
      <c r="AB45" s="271"/>
      <c r="AC45" s="271"/>
      <c r="AD45" s="397" t="str">
        <f>IF(Backlog!N71="M",Backlog!AD5,IF(Backlog!N71="D",Backlog!AD7,IF(Backlog!N71="T",Backlog!AD6,"-")))</f>
        <v>-</v>
      </c>
      <c r="AE45" s="397"/>
      <c r="AF45" s="399"/>
      <c r="AG45" s="47"/>
    </row>
    <row r="46" spans="2:33" ht="15" customHeight="1" x14ac:dyDescent="0.25">
      <c r="B46" s="21"/>
      <c r="C46" s="22"/>
      <c r="D46" s="22"/>
      <c r="E46" s="22"/>
      <c r="F46" s="22"/>
      <c r="G46" s="22"/>
      <c r="H46" s="22"/>
      <c r="I46" s="22"/>
      <c r="J46" s="22"/>
      <c r="K46" s="22"/>
      <c r="L46" s="22"/>
      <c r="M46" s="22"/>
      <c r="N46" s="22"/>
      <c r="O46" s="22"/>
      <c r="P46" s="22"/>
      <c r="Q46" s="22"/>
      <c r="R46" s="46"/>
      <c r="S46" s="46"/>
      <c r="T46" s="46"/>
      <c r="U46" s="46"/>
      <c r="V46" s="46"/>
      <c r="W46" s="46"/>
      <c r="X46" s="270"/>
      <c r="Y46" s="271"/>
      <c r="Z46" s="271"/>
      <c r="AA46" s="271"/>
      <c r="AB46" s="271"/>
      <c r="AC46" s="271"/>
      <c r="AD46" s="397"/>
      <c r="AE46" s="397"/>
      <c r="AF46" s="399"/>
      <c r="AG46" s="47"/>
    </row>
    <row r="47" spans="2:33" ht="15" customHeight="1" x14ac:dyDescent="0.25">
      <c r="B47" s="21"/>
      <c r="C47" s="22"/>
      <c r="D47" s="22"/>
      <c r="E47" s="22"/>
      <c r="F47" s="22"/>
      <c r="G47" s="22"/>
      <c r="H47" s="22"/>
      <c r="I47" s="22"/>
      <c r="J47" s="22"/>
      <c r="K47" s="22"/>
      <c r="L47" s="22"/>
      <c r="M47" s="22"/>
      <c r="N47" s="22"/>
      <c r="O47" s="22"/>
      <c r="P47" s="22"/>
      <c r="Q47" s="22"/>
      <c r="R47" s="46"/>
      <c r="S47" s="46"/>
      <c r="T47" s="46"/>
      <c r="U47" s="46"/>
      <c r="V47" s="46"/>
      <c r="W47" s="46"/>
      <c r="X47" s="270" t="s">
        <v>245</v>
      </c>
      <c r="Y47" s="271"/>
      <c r="Z47" s="271"/>
      <c r="AA47" s="271"/>
      <c r="AB47" s="271"/>
      <c r="AC47" s="271"/>
      <c r="AD47" s="397" t="str">
        <f>IF(Backlog!N72="M",Backlog!AD5,IF(Backlog!N72="D",Backlog!AD7,IF(Backlog!N72="T",Backlog!AD6,"-")))</f>
        <v>-</v>
      </c>
      <c r="AE47" s="397"/>
      <c r="AF47" s="399"/>
      <c r="AG47" s="47"/>
    </row>
    <row r="48" spans="2:33" ht="15" customHeight="1" x14ac:dyDescent="0.25">
      <c r="B48" s="21"/>
      <c r="C48" s="22"/>
      <c r="D48" s="22"/>
      <c r="E48" s="22"/>
      <c r="F48" s="22"/>
      <c r="G48" s="22"/>
      <c r="H48" s="22"/>
      <c r="I48" s="22"/>
      <c r="J48" s="22"/>
      <c r="K48" s="22"/>
      <c r="L48" s="22"/>
      <c r="M48" s="22"/>
      <c r="N48" s="22"/>
      <c r="O48" s="22"/>
      <c r="P48" s="22"/>
      <c r="Q48" s="22"/>
      <c r="R48" s="46"/>
      <c r="S48" s="50"/>
      <c r="T48" s="50"/>
      <c r="U48" s="50"/>
      <c r="V48" s="50"/>
      <c r="W48" s="46"/>
      <c r="X48" s="270"/>
      <c r="Y48" s="271"/>
      <c r="Z48" s="271"/>
      <c r="AA48" s="271"/>
      <c r="AB48" s="271"/>
      <c r="AC48" s="271"/>
      <c r="AD48" s="397"/>
      <c r="AE48" s="397"/>
      <c r="AF48" s="399"/>
      <c r="AG48" s="47"/>
    </row>
    <row r="49" spans="2:33" ht="15" customHeight="1" x14ac:dyDescent="0.25">
      <c r="B49" s="21"/>
      <c r="C49" s="22"/>
      <c r="D49" s="22"/>
      <c r="E49" s="22"/>
      <c r="F49" s="22"/>
      <c r="G49" s="22"/>
      <c r="H49" s="22"/>
      <c r="I49" s="22"/>
      <c r="J49" s="22"/>
      <c r="K49" s="22"/>
      <c r="L49" s="22"/>
      <c r="M49" s="22"/>
      <c r="N49" s="22"/>
      <c r="O49" s="22"/>
      <c r="P49" s="22"/>
      <c r="Q49" s="22"/>
      <c r="R49" s="46"/>
      <c r="S49" s="50"/>
      <c r="T49" s="50"/>
      <c r="U49" s="50"/>
      <c r="V49" s="50"/>
      <c r="W49" s="46"/>
      <c r="X49" s="270" t="s">
        <v>246</v>
      </c>
      <c r="Y49" s="271"/>
      <c r="Z49" s="271"/>
      <c r="AA49" s="271"/>
      <c r="AB49" s="271"/>
      <c r="AC49" s="271"/>
      <c r="AD49" s="397" t="str">
        <f>IF(Backlog!N73="M",Backlog!AD5,IF(Backlog!N73="D",Backlog!AD7,IF(Backlog!N73="T",Backlog!AD6,"-")))</f>
        <v>-</v>
      </c>
      <c r="AE49" s="397"/>
      <c r="AF49" s="399"/>
      <c r="AG49" s="47"/>
    </row>
    <row r="50" spans="2:33" ht="15" customHeight="1" thickBot="1" x14ac:dyDescent="0.3">
      <c r="B50" s="21"/>
      <c r="C50" s="22"/>
      <c r="D50" s="22"/>
      <c r="E50" s="22"/>
      <c r="F50" s="22"/>
      <c r="G50" s="22"/>
      <c r="H50" s="22"/>
      <c r="I50" s="22"/>
      <c r="J50" s="22"/>
      <c r="K50" s="22"/>
      <c r="L50" s="22"/>
      <c r="M50" s="22"/>
      <c r="N50" s="22"/>
      <c r="O50" s="22"/>
      <c r="P50" s="22"/>
      <c r="Q50" s="22"/>
      <c r="R50" s="46"/>
      <c r="S50" s="50"/>
      <c r="T50" s="50"/>
      <c r="U50" s="50"/>
      <c r="V50" s="50"/>
      <c r="W50" s="46"/>
      <c r="X50" s="305"/>
      <c r="Y50" s="306"/>
      <c r="Z50" s="306"/>
      <c r="AA50" s="306"/>
      <c r="AB50" s="306"/>
      <c r="AC50" s="306"/>
      <c r="AD50" s="398"/>
      <c r="AE50" s="398"/>
      <c r="AF50" s="400"/>
      <c r="AG50" s="47"/>
    </row>
    <row r="51" spans="2:33" ht="15" customHeight="1" x14ac:dyDescent="0.25">
      <c r="B51" s="21"/>
      <c r="C51" s="22"/>
      <c r="D51" s="22"/>
      <c r="E51" s="22"/>
      <c r="F51" s="22"/>
      <c r="G51" s="22"/>
      <c r="H51" s="22"/>
      <c r="I51" s="22"/>
      <c r="J51" s="22"/>
      <c r="K51" s="22"/>
      <c r="L51" s="22"/>
      <c r="M51" s="22"/>
      <c r="N51" s="22"/>
      <c r="O51" s="22"/>
      <c r="P51" s="22"/>
      <c r="Q51" s="22"/>
      <c r="R51" s="46"/>
      <c r="S51" s="50"/>
      <c r="T51" s="50"/>
      <c r="U51" s="50"/>
      <c r="V51" s="50"/>
      <c r="W51" s="46"/>
      <c r="X51" s="46"/>
      <c r="Y51" s="46"/>
      <c r="Z51" s="46"/>
      <c r="AA51" s="46"/>
      <c r="AB51" s="46"/>
      <c r="AC51" s="46"/>
      <c r="AD51" s="46"/>
      <c r="AE51" s="46"/>
      <c r="AF51" s="46"/>
      <c r="AG51" s="47"/>
    </row>
    <row r="52" spans="2:33" ht="15" customHeight="1" thickBot="1" x14ac:dyDescent="0.3">
      <c r="B52" s="21"/>
      <c r="C52" s="22"/>
      <c r="D52" s="22"/>
      <c r="E52" s="22"/>
      <c r="F52" s="22"/>
      <c r="G52" s="22"/>
      <c r="H52" s="22"/>
      <c r="I52" s="22"/>
      <c r="J52" s="22"/>
      <c r="K52" s="22"/>
      <c r="L52" s="22"/>
      <c r="M52" s="22"/>
      <c r="N52" s="22"/>
      <c r="O52" s="22"/>
      <c r="P52" s="22"/>
      <c r="Q52" s="22"/>
      <c r="R52" s="46"/>
      <c r="S52" s="50"/>
      <c r="T52" s="50"/>
      <c r="U52" s="50"/>
      <c r="V52" s="50"/>
      <c r="W52" s="46"/>
      <c r="X52" s="46"/>
      <c r="Y52" s="46"/>
      <c r="Z52" s="46"/>
      <c r="AA52" s="46"/>
      <c r="AB52" s="46"/>
      <c r="AC52" s="46"/>
      <c r="AD52" s="46"/>
      <c r="AE52" s="46"/>
      <c r="AF52" s="46"/>
      <c r="AG52" s="47"/>
    </row>
    <row r="53" spans="2:33" ht="15" customHeight="1" x14ac:dyDescent="0.25">
      <c r="B53" s="21"/>
      <c r="C53" s="22"/>
      <c r="D53" s="22"/>
      <c r="E53" s="22"/>
      <c r="F53" s="22"/>
      <c r="G53" s="22"/>
      <c r="H53" s="22"/>
      <c r="I53" s="22"/>
      <c r="J53" s="22"/>
      <c r="K53" s="22"/>
      <c r="L53" s="22"/>
      <c r="M53" s="22"/>
      <c r="N53" s="22"/>
      <c r="O53" s="22"/>
      <c r="P53" s="22"/>
      <c r="Q53" s="22"/>
      <c r="R53" s="46"/>
      <c r="S53" s="445" t="s">
        <v>36</v>
      </c>
      <c r="T53" s="446"/>
      <c r="U53" s="446"/>
      <c r="V53" s="457"/>
      <c r="W53" s="46"/>
      <c r="X53" s="266" t="s">
        <v>247</v>
      </c>
      <c r="Y53" s="267"/>
      <c r="Z53" s="267"/>
      <c r="AA53" s="267"/>
      <c r="AB53" s="267"/>
      <c r="AC53" s="267"/>
      <c r="AD53" s="474" t="str">
        <f>IF(Backlog!N76="M",Backlog!AD5,IF(Backlog!N76="D",Backlog!AD7,IF(Backlog!N76="T",Backlog!AD6,"-")))</f>
        <v>-</v>
      </c>
      <c r="AE53" s="474"/>
      <c r="AF53" s="475"/>
      <c r="AG53" s="47"/>
    </row>
    <row r="54" spans="2:33" ht="15" customHeight="1" x14ac:dyDescent="0.25">
      <c r="B54" s="21"/>
      <c r="C54" s="22"/>
      <c r="D54" s="22"/>
      <c r="E54" s="22"/>
      <c r="F54" s="22"/>
      <c r="G54" s="22"/>
      <c r="H54" s="22"/>
      <c r="I54" s="22"/>
      <c r="J54" s="22"/>
      <c r="K54" s="22"/>
      <c r="L54" s="22"/>
      <c r="M54" s="22"/>
      <c r="N54" s="22"/>
      <c r="O54" s="22"/>
      <c r="P54" s="22"/>
      <c r="Q54" s="22"/>
      <c r="R54" s="46"/>
      <c r="S54" s="458"/>
      <c r="T54" s="459"/>
      <c r="U54" s="459"/>
      <c r="V54" s="460"/>
      <c r="W54" s="46"/>
      <c r="X54" s="270"/>
      <c r="Y54" s="271"/>
      <c r="Z54" s="271"/>
      <c r="AA54" s="271"/>
      <c r="AB54" s="271"/>
      <c r="AC54" s="271"/>
      <c r="AD54" s="476"/>
      <c r="AE54" s="476"/>
      <c r="AF54" s="477"/>
      <c r="AG54" s="47"/>
    </row>
    <row r="55" spans="2:33" ht="15" customHeight="1" x14ac:dyDescent="0.25">
      <c r="B55" s="21"/>
      <c r="C55" s="22"/>
      <c r="D55" s="22"/>
      <c r="E55" s="22"/>
      <c r="F55" s="22"/>
      <c r="G55" s="22"/>
      <c r="H55" s="22"/>
      <c r="I55" s="22"/>
      <c r="J55" s="22"/>
      <c r="K55" s="22"/>
      <c r="L55" s="22"/>
      <c r="M55" s="22"/>
      <c r="N55" s="22"/>
      <c r="O55" s="22"/>
      <c r="P55" s="22"/>
      <c r="Q55" s="22"/>
      <c r="R55" s="46"/>
      <c r="S55" s="458"/>
      <c r="T55" s="459"/>
      <c r="U55" s="459"/>
      <c r="V55" s="460"/>
      <c r="W55" s="46"/>
      <c r="X55" s="270" t="s">
        <v>248</v>
      </c>
      <c r="Y55" s="271"/>
      <c r="Z55" s="271"/>
      <c r="AA55" s="271"/>
      <c r="AB55" s="271"/>
      <c r="AC55" s="271"/>
      <c r="AD55" s="476" t="str">
        <f>IF(Backlog!N77="M",Backlog!AD5,IF(Backlog!N77="D",Backlog!AD7,IF(Backlog!N77="T",Backlog!AD6,"-")))</f>
        <v>-</v>
      </c>
      <c r="AE55" s="476"/>
      <c r="AF55" s="477"/>
      <c r="AG55" s="47"/>
    </row>
    <row r="56" spans="2:33" ht="15" customHeight="1" thickBot="1" x14ac:dyDescent="0.3">
      <c r="B56" s="21"/>
      <c r="C56" s="22"/>
      <c r="D56" s="22"/>
      <c r="E56" s="22"/>
      <c r="F56" s="22"/>
      <c r="G56" s="22"/>
      <c r="H56" s="22"/>
      <c r="I56" s="22"/>
      <c r="J56" s="22"/>
      <c r="K56" s="22"/>
      <c r="L56" s="22"/>
      <c r="M56" s="22"/>
      <c r="N56" s="22"/>
      <c r="O56" s="22"/>
      <c r="P56" s="22"/>
      <c r="Q56" s="22"/>
      <c r="R56" s="46"/>
      <c r="S56" s="461"/>
      <c r="T56" s="462"/>
      <c r="U56" s="462"/>
      <c r="V56" s="463"/>
      <c r="W56" s="46"/>
      <c r="X56" s="270"/>
      <c r="Y56" s="271"/>
      <c r="Z56" s="271"/>
      <c r="AA56" s="271"/>
      <c r="AB56" s="271"/>
      <c r="AC56" s="271"/>
      <c r="AD56" s="476"/>
      <c r="AE56" s="476"/>
      <c r="AF56" s="477"/>
      <c r="AG56" s="47"/>
    </row>
    <row r="57" spans="2:33" ht="15" customHeight="1" x14ac:dyDescent="0.25">
      <c r="B57" s="21"/>
      <c r="C57" s="22"/>
      <c r="D57" s="22"/>
      <c r="E57" s="22"/>
      <c r="F57" s="22"/>
      <c r="G57" s="22"/>
      <c r="H57" s="22"/>
      <c r="I57" s="22"/>
      <c r="J57" s="22"/>
      <c r="K57" s="22"/>
      <c r="L57" s="22"/>
      <c r="M57" s="22"/>
      <c r="N57" s="22"/>
      <c r="O57" s="22"/>
      <c r="P57" s="22"/>
      <c r="Q57" s="22"/>
      <c r="R57" s="46"/>
      <c r="S57" s="50"/>
      <c r="T57" s="50"/>
      <c r="U57" s="50"/>
      <c r="V57" s="50"/>
      <c r="W57" s="46"/>
      <c r="X57" s="270" t="s">
        <v>249</v>
      </c>
      <c r="Y57" s="271"/>
      <c r="Z57" s="271"/>
      <c r="AA57" s="271"/>
      <c r="AB57" s="271"/>
      <c r="AC57" s="271"/>
      <c r="AD57" s="476" t="str">
        <f>IF(Backlog!N78="M",Backlog!AD5,IF(Backlog!N78="D",Backlog!AD7,IF(Backlog!N78="T",Backlog!AD6,"-")))</f>
        <v>-</v>
      </c>
      <c r="AE57" s="476"/>
      <c r="AF57" s="477"/>
      <c r="AG57" s="47"/>
    </row>
    <row r="58" spans="2:33" ht="15.75" thickBot="1" x14ac:dyDescent="0.3">
      <c r="B58" s="21"/>
      <c r="C58" s="22"/>
      <c r="D58" s="22"/>
      <c r="E58" s="22"/>
      <c r="F58" s="22"/>
      <c r="G58" s="22"/>
      <c r="H58" s="22"/>
      <c r="I58" s="22"/>
      <c r="J58" s="22"/>
      <c r="K58" s="22"/>
      <c r="L58" s="22"/>
      <c r="M58" s="22"/>
      <c r="N58" s="22"/>
      <c r="O58" s="22"/>
      <c r="P58" s="22"/>
      <c r="Q58" s="22"/>
      <c r="R58" s="46"/>
      <c r="S58" s="50"/>
      <c r="T58" s="50"/>
      <c r="U58" s="50"/>
      <c r="V58" s="50"/>
      <c r="W58" s="46"/>
      <c r="X58" s="305"/>
      <c r="Y58" s="306"/>
      <c r="Z58" s="306"/>
      <c r="AA58" s="306"/>
      <c r="AB58" s="306"/>
      <c r="AC58" s="306"/>
      <c r="AD58" s="478"/>
      <c r="AE58" s="478"/>
      <c r="AF58" s="479"/>
      <c r="AG58" s="47"/>
    </row>
    <row r="59" spans="2:33" x14ac:dyDescent="0.25">
      <c r="B59" s="21"/>
      <c r="C59" s="22"/>
      <c r="D59" s="22"/>
      <c r="E59" s="22"/>
      <c r="F59" s="22"/>
      <c r="G59" s="22"/>
      <c r="H59" s="22"/>
      <c r="I59" s="22"/>
      <c r="J59" s="22"/>
      <c r="K59" s="22"/>
      <c r="L59" s="22"/>
      <c r="M59" s="22"/>
      <c r="N59" s="22"/>
      <c r="O59" s="22"/>
      <c r="P59" s="22"/>
      <c r="Q59" s="22"/>
      <c r="R59" s="46"/>
      <c r="S59" s="46"/>
      <c r="T59" s="46"/>
      <c r="U59" s="46"/>
      <c r="V59" s="46"/>
      <c r="W59" s="46"/>
      <c r="X59" s="46"/>
      <c r="Y59" s="46"/>
      <c r="Z59" s="46"/>
      <c r="AA59" s="46"/>
      <c r="AB59" s="46"/>
      <c r="AC59" s="46"/>
      <c r="AD59" s="46"/>
      <c r="AE59" s="46"/>
      <c r="AF59" s="46"/>
      <c r="AG59" s="47"/>
    </row>
    <row r="60" spans="2:33" ht="15.75" thickBot="1" x14ac:dyDescent="0.3">
      <c r="B60" s="95"/>
      <c r="C60" s="29"/>
      <c r="D60" s="29"/>
      <c r="E60" s="29"/>
      <c r="F60" s="29"/>
      <c r="G60" s="29"/>
      <c r="H60" s="29"/>
      <c r="I60" s="29"/>
      <c r="J60" s="29"/>
      <c r="K60" s="29"/>
      <c r="L60" s="29"/>
      <c r="M60" s="29"/>
      <c r="N60" s="29"/>
      <c r="O60" s="29"/>
      <c r="P60" s="29"/>
      <c r="Q60" s="29"/>
      <c r="R60" s="37"/>
      <c r="S60" s="37"/>
      <c r="T60" s="37"/>
      <c r="U60" s="37"/>
      <c r="V60" s="37"/>
      <c r="W60" s="37"/>
      <c r="X60" s="37"/>
      <c r="Y60" s="37"/>
      <c r="Z60" s="37"/>
      <c r="AA60" s="37"/>
      <c r="AB60" s="37"/>
      <c r="AC60" s="37"/>
      <c r="AD60" s="37"/>
      <c r="AE60" s="37"/>
      <c r="AF60" s="37"/>
      <c r="AG60" s="112"/>
    </row>
    <row r="61" spans="2:33" x14ac:dyDescent="0.25">
      <c r="B61" s="95"/>
      <c r="C61" s="29"/>
      <c r="D61" s="29"/>
      <c r="E61" s="288" t="s">
        <v>30</v>
      </c>
      <c r="F61" s="289"/>
      <c r="G61" s="289"/>
      <c r="H61" s="289"/>
      <c r="I61" s="289"/>
      <c r="J61" s="289"/>
      <c r="K61" s="289"/>
      <c r="L61" s="289"/>
      <c r="M61" s="289"/>
      <c r="N61" s="290"/>
      <c r="O61" s="29"/>
      <c r="P61" s="29"/>
      <c r="Q61" s="29"/>
      <c r="R61" s="37"/>
      <c r="S61" s="37"/>
      <c r="T61" s="37"/>
      <c r="U61" s="337" t="s">
        <v>263</v>
      </c>
      <c r="V61" s="338"/>
      <c r="W61" s="338"/>
      <c r="X61" s="338"/>
      <c r="Y61" s="338"/>
      <c r="Z61" s="338"/>
      <c r="AA61" s="338"/>
      <c r="AB61" s="338"/>
      <c r="AC61" s="338"/>
      <c r="AD61" s="339"/>
      <c r="AE61" s="37"/>
      <c r="AF61" s="37"/>
      <c r="AG61" s="112"/>
    </row>
    <row r="62" spans="2:33" ht="14.45" customHeight="1" thickBot="1" x14ac:dyDescent="0.3">
      <c r="B62" s="95"/>
      <c r="C62" s="29"/>
      <c r="D62" s="29"/>
      <c r="E62" s="291"/>
      <c r="F62" s="292"/>
      <c r="G62" s="292"/>
      <c r="H62" s="292"/>
      <c r="I62" s="292"/>
      <c r="J62" s="292"/>
      <c r="K62" s="292"/>
      <c r="L62" s="292"/>
      <c r="M62" s="292"/>
      <c r="N62" s="293"/>
      <c r="O62" s="29"/>
      <c r="P62" s="29"/>
      <c r="Q62" s="29"/>
      <c r="R62" s="37"/>
      <c r="S62" s="37"/>
      <c r="T62" s="37"/>
      <c r="U62" s="340"/>
      <c r="V62" s="341"/>
      <c r="W62" s="341"/>
      <c r="X62" s="341"/>
      <c r="Y62" s="341"/>
      <c r="Z62" s="341"/>
      <c r="AA62" s="341"/>
      <c r="AB62" s="341"/>
      <c r="AC62" s="341"/>
      <c r="AD62" s="342"/>
      <c r="AE62" s="37"/>
      <c r="AF62" s="37"/>
      <c r="AG62" s="112"/>
    </row>
    <row r="63" spans="2:33" x14ac:dyDescent="0.25">
      <c r="B63" s="95"/>
      <c r="C63" s="29"/>
      <c r="D63" s="29"/>
      <c r="E63" s="29"/>
      <c r="F63" s="29"/>
      <c r="G63" s="29"/>
      <c r="H63" s="30"/>
      <c r="I63" s="29"/>
      <c r="J63" s="29"/>
      <c r="K63" s="29"/>
      <c r="L63" s="30"/>
      <c r="M63" s="30"/>
      <c r="N63" s="31"/>
      <c r="O63" s="31"/>
      <c r="P63" s="31"/>
      <c r="Q63" s="31"/>
      <c r="R63" s="37"/>
      <c r="S63" s="37"/>
      <c r="T63" s="37"/>
      <c r="U63" s="37"/>
      <c r="V63" s="37"/>
      <c r="W63" s="37"/>
      <c r="X63" s="38"/>
      <c r="Y63" s="38"/>
      <c r="Z63" s="37"/>
      <c r="AA63" s="37"/>
      <c r="AB63" s="38"/>
      <c r="AC63" s="38"/>
      <c r="AD63" s="39"/>
      <c r="AE63" s="39"/>
      <c r="AF63" s="39"/>
      <c r="AG63" s="132"/>
    </row>
    <row r="64" spans="2:33" ht="15.75" thickBot="1" x14ac:dyDescent="0.3">
      <c r="B64" s="95"/>
      <c r="C64" s="29"/>
      <c r="D64" s="29"/>
      <c r="E64" s="29"/>
      <c r="F64" s="29"/>
      <c r="G64" s="29"/>
      <c r="H64" s="30"/>
      <c r="I64" s="29"/>
      <c r="J64" s="29"/>
      <c r="K64" s="29"/>
      <c r="L64" s="30"/>
      <c r="M64" s="30"/>
      <c r="N64" s="31"/>
      <c r="O64" s="31"/>
      <c r="P64" s="31"/>
      <c r="Q64" s="31"/>
      <c r="R64" s="37"/>
      <c r="S64" s="37"/>
      <c r="T64" s="37"/>
      <c r="U64" s="37"/>
      <c r="V64" s="37"/>
      <c r="W64" s="37"/>
      <c r="X64" s="38"/>
      <c r="Y64" s="38"/>
      <c r="Z64" s="37"/>
      <c r="AA64" s="37"/>
      <c r="AB64" s="38"/>
      <c r="AC64" s="38"/>
      <c r="AD64" s="39"/>
      <c r="AE64" s="39"/>
      <c r="AF64" s="39"/>
      <c r="AG64" s="132"/>
    </row>
    <row r="65" spans="2:33" x14ac:dyDescent="0.25">
      <c r="B65" s="95"/>
      <c r="C65" s="29"/>
      <c r="D65" s="418" t="s">
        <v>297</v>
      </c>
      <c r="E65" s="419"/>
      <c r="F65" s="419"/>
      <c r="G65" s="424" t="s">
        <v>21</v>
      </c>
      <c r="H65" s="424"/>
      <c r="I65" s="424"/>
      <c r="J65" s="424" t="s">
        <v>22</v>
      </c>
      <c r="K65" s="424"/>
      <c r="L65" s="424"/>
      <c r="M65" s="419" t="s">
        <v>23</v>
      </c>
      <c r="N65" s="419"/>
      <c r="O65" s="442"/>
      <c r="P65" s="29"/>
      <c r="Q65" s="29"/>
      <c r="R65" s="37"/>
      <c r="S65" s="37"/>
      <c r="T65" s="431" t="s">
        <v>297</v>
      </c>
      <c r="U65" s="432"/>
      <c r="V65" s="432"/>
      <c r="W65" s="437" t="s">
        <v>21</v>
      </c>
      <c r="X65" s="437"/>
      <c r="Y65" s="437"/>
      <c r="Z65" s="437" t="s">
        <v>22</v>
      </c>
      <c r="AA65" s="437"/>
      <c r="AB65" s="437"/>
      <c r="AC65" s="432" t="s">
        <v>23</v>
      </c>
      <c r="AD65" s="432"/>
      <c r="AE65" s="451"/>
      <c r="AF65" s="39"/>
      <c r="AG65" s="132"/>
    </row>
    <row r="66" spans="2:33" x14ac:dyDescent="0.25">
      <c r="B66" s="95"/>
      <c r="C66" s="29"/>
      <c r="D66" s="420"/>
      <c r="E66" s="421"/>
      <c r="F66" s="421"/>
      <c r="G66" s="425"/>
      <c r="H66" s="425"/>
      <c r="I66" s="425"/>
      <c r="J66" s="425"/>
      <c r="K66" s="425"/>
      <c r="L66" s="425"/>
      <c r="M66" s="443"/>
      <c r="N66" s="443"/>
      <c r="O66" s="444"/>
      <c r="P66" s="29"/>
      <c r="Q66" s="29"/>
      <c r="R66" s="37"/>
      <c r="S66" s="37"/>
      <c r="T66" s="433"/>
      <c r="U66" s="434"/>
      <c r="V66" s="434"/>
      <c r="W66" s="438"/>
      <c r="X66" s="438"/>
      <c r="Y66" s="438"/>
      <c r="Z66" s="438"/>
      <c r="AA66" s="438"/>
      <c r="AB66" s="438"/>
      <c r="AC66" s="452"/>
      <c r="AD66" s="452"/>
      <c r="AE66" s="453"/>
      <c r="AF66" s="39"/>
      <c r="AG66" s="132"/>
    </row>
    <row r="67" spans="2:33" x14ac:dyDescent="0.25">
      <c r="B67" s="95"/>
      <c r="C67" s="29"/>
      <c r="D67" s="420"/>
      <c r="E67" s="421"/>
      <c r="F67" s="421"/>
      <c r="G67" s="397" t="str">
        <f>IF(Backlog!Y36="M",Backlog!AD5,IF(Backlog!Y36="D",Backlog!AD7,IF(Backlog!Y36="T",Backlog!AD6,"-")))</f>
        <v>-</v>
      </c>
      <c r="H67" s="397"/>
      <c r="I67" s="397"/>
      <c r="J67" s="397" t="str">
        <f>IF(Backlog!Y37="M",Backlog!AD5,IF(Backlog!Y37="D",Backlog!AD7,IF(Backlog!Y37="T",Backlog!AD6,"-")))</f>
        <v>-</v>
      </c>
      <c r="K67" s="397"/>
      <c r="L67" s="397"/>
      <c r="M67" s="397" t="str">
        <f>IF(Backlog!Y38="M",Backlog!AD5,IF(Backlog!Y38="D",Backlog!AD7,IF(Backlog!Y38="T",Backlog!AD6,"-")))</f>
        <v>-</v>
      </c>
      <c r="N67" s="397"/>
      <c r="O67" s="399"/>
      <c r="P67" s="29"/>
      <c r="Q67" s="29"/>
      <c r="R67" s="37"/>
      <c r="S67" s="37"/>
      <c r="T67" s="433"/>
      <c r="U67" s="434"/>
      <c r="V67" s="434"/>
      <c r="W67" s="397" t="str">
        <f>IF(Backlog!Y50="M",Backlog!AD5,IF(Backlog!Y50="D",Backlog!AD7,IF(Backlog!Y50="T",Backlog!AD6,"-")))</f>
        <v>-</v>
      </c>
      <c r="X67" s="397"/>
      <c r="Y67" s="397"/>
      <c r="Z67" s="397" t="str">
        <f>IF(Backlog!Y51="M",Backlog!AD5,IF(Backlog!Y51="D",Backlog!AD7,IF(Backlog!Y51="T",Backlog!AD6,"-")))</f>
        <v>-</v>
      </c>
      <c r="AA67" s="397"/>
      <c r="AB67" s="397"/>
      <c r="AC67" s="397" t="str">
        <f>IF(Backlog!Y52="M",Backlog!AD5,IF(Backlog!Y52="D",Backlog!AD7,IF(Backlog!Y52="T",Backlog!AD6,"-")))</f>
        <v>-</v>
      </c>
      <c r="AD67" s="397"/>
      <c r="AE67" s="399"/>
      <c r="AF67" s="39"/>
      <c r="AG67" s="132"/>
    </row>
    <row r="68" spans="2:33" ht="15.75" thickBot="1" x14ac:dyDescent="0.3">
      <c r="B68" s="95"/>
      <c r="C68" s="29"/>
      <c r="D68" s="422"/>
      <c r="E68" s="423"/>
      <c r="F68" s="423"/>
      <c r="G68" s="398"/>
      <c r="H68" s="398"/>
      <c r="I68" s="398"/>
      <c r="J68" s="398"/>
      <c r="K68" s="398"/>
      <c r="L68" s="398"/>
      <c r="M68" s="398"/>
      <c r="N68" s="398"/>
      <c r="O68" s="400"/>
      <c r="P68" s="29"/>
      <c r="Q68" s="29"/>
      <c r="R68" s="37"/>
      <c r="S68" s="37"/>
      <c r="T68" s="435"/>
      <c r="U68" s="436"/>
      <c r="V68" s="436"/>
      <c r="W68" s="398"/>
      <c r="X68" s="398"/>
      <c r="Y68" s="398"/>
      <c r="Z68" s="398"/>
      <c r="AA68" s="398"/>
      <c r="AB68" s="398"/>
      <c r="AC68" s="398"/>
      <c r="AD68" s="398"/>
      <c r="AE68" s="400"/>
      <c r="AF68" s="39"/>
      <c r="AG68" s="132"/>
    </row>
    <row r="69" spans="2:33" x14ac:dyDescent="0.25">
      <c r="B69" s="95"/>
      <c r="C69" s="29"/>
      <c r="D69" s="29"/>
      <c r="E69" s="29"/>
      <c r="F69" s="29"/>
      <c r="G69" s="29"/>
      <c r="H69" s="30"/>
      <c r="I69" s="29"/>
      <c r="J69" s="29"/>
      <c r="K69" s="29"/>
      <c r="L69" s="30"/>
      <c r="M69" s="30"/>
      <c r="N69" s="31"/>
      <c r="O69" s="31"/>
      <c r="P69" s="31"/>
      <c r="Q69" s="31"/>
      <c r="R69" s="37"/>
      <c r="S69" s="37"/>
      <c r="T69" s="37"/>
      <c r="U69" s="37"/>
      <c r="V69" s="37"/>
      <c r="W69" s="37"/>
      <c r="X69" s="38"/>
      <c r="Y69" s="38"/>
      <c r="Z69" s="37"/>
      <c r="AA69" s="37"/>
      <c r="AB69" s="38"/>
      <c r="AC69" s="38"/>
      <c r="AD69" s="39"/>
      <c r="AE69" s="39"/>
      <c r="AF69" s="39"/>
      <c r="AG69" s="132"/>
    </row>
    <row r="70" spans="2:33" ht="15.75" thickBot="1" x14ac:dyDescent="0.3">
      <c r="B70" s="95"/>
      <c r="C70" s="29"/>
      <c r="D70" s="29"/>
      <c r="E70" s="29"/>
      <c r="F70" s="29"/>
      <c r="G70" s="29"/>
      <c r="H70" s="30"/>
      <c r="I70" s="29"/>
      <c r="J70" s="29"/>
      <c r="K70" s="29"/>
      <c r="L70" s="30"/>
      <c r="M70" s="30"/>
      <c r="N70" s="31"/>
      <c r="O70" s="31"/>
      <c r="P70" s="31"/>
      <c r="Q70" s="31"/>
      <c r="R70" s="37"/>
      <c r="S70" s="37"/>
      <c r="T70" s="37"/>
      <c r="U70" s="37"/>
      <c r="V70" s="37"/>
      <c r="W70" s="37"/>
      <c r="X70" s="38"/>
      <c r="Y70" s="38"/>
      <c r="Z70" s="37"/>
      <c r="AA70" s="37"/>
      <c r="AB70" s="38"/>
      <c r="AC70" s="38"/>
      <c r="AD70" s="39"/>
      <c r="AE70" s="39"/>
      <c r="AF70" s="39"/>
      <c r="AG70" s="132"/>
    </row>
    <row r="71" spans="2:33" x14ac:dyDescent="0.25">
      <c r="B71" s="95"/>
      <c r="C71" s="294" t="s">
        <v>26</v>
      </c>
      <c r="D71" s="295"/>
      <c r="E71" s="295"/>
      <c r="F71" s="439"/>
      <c r="G71" s="29"/>
      <c r="H71" s="294" t="s">
        <v>212</v>
      </c>
      <c r="I71" s="295"/>
      <c r="J71" s="295"/>
      <c r="K71" s="295"/>
      <c r="L71" s="295"/>
      <c r="M71" s="296"/>
      <c r="N71" s="429" t="str">
        <f>IF(Backlog!N24="M",Backlog!AD5,IF(Backlog!N24="D",Backlog!AD7,IF(Backlog!N24="T",Backlog!AD6,"-")))</f>
        <v>-</v>
      </c>
      <c r="O71" s="429"/>
      <c r="P71" s="430"/>
      <c r="Q71" s="32"/>
      <c r="R71" s="37"/>
      <c r="S71" s="365" t="s">
        <v>32</v>
      </c>
      <c r="T71" s="366"/>
      <c r="U71" s="366"/>
      <c r="V71" s="454"/>
      <c r="W71" s="37"/>
      <c r="X71" s="365" t="s">
        <v>223</v>
      </c>
      <c r="Y71" s="366"/>
      <c r="Z71" s="366"/>
      <c r="AA71" s="366"/>
      <c r="AB71" s="366"/>
      <c r="AC71" s="367"/>
      <c r="AD71" s="429" t="str">
        <f>IF(Backlog!N41="M",Backlog!AD5,IF(Backlog!N41="D",Backlog!AD7,IF(Backlog!N41="T",Backlog!AD6,"-")))</f>
        <v>-</v>
      </c>
      <c r="AE71" s="429"/>
      <c r="AF71" s="430"/>
      <c r="AG71" s="133"/>
    </row>
    <row r="72" spans="2:33" x14ac:dyDescent="0.25">
      <c r="B72" s="95"/>
      <c r="C72" s="297"/>
      <c r="D72" s="298"/>
      <c r="E72" s="298"/>
      <c r="F72" s="440"/>
      <c r="G72" s="29"/>
      <c r="H72" s="300"/>
      <c r="I72" s="301"/>
      <c r="J72" s="301"/>
      <c r="K72" s="301"/>
      <c r="L72" s="301"/>
      <c r="M72" s="302"/>
      <c r="N72" s="397"/>
      <c r="O72" s="397"/>
      <c r="P72" s="399"/>
      <c r="Q72" s="32"/>
      <c r="R72" s="37"/>
      <c r="S72" s="368"/>
      <c r="T72" s="369"/>
      <c r="U72" s="369"/>
      <c r="V72" s="455"/>
      <c r="W72" s="37"/>
      <c r="X72" s="371"/>
      <c r="Y72" s="372"/>
      <c r="Z72" s="372"/>
      <c r="AA72" s="372"/>
      <c r="AB72" s="372"/>
      <c r="AC72" s="373"/>
      <c r="AD72" s="397"/>
      <c r="AE72" s="397"/>
      <c r="AF72" s="399"/>
      <c r="AG72" s="133"/>
    </row>
    <row r="73" spans="2:33" x14ac:dyDescent="0.25">
      <c r="B73" s="95"/>
      <c r="C73" s="297"/>
      <c r="D73" s="298"/>
      <c r="E73" s="298"/>
      <c r="F73" s="440"/>
      <c r="G73" s="29"/>
      <c r="H73" s="374" t="s">
        <v>213</v>
      </c>
      <c r="I73" s="375"/>
      <c r="J73" s="375"/>
      <c r="K73" s="375"/>
      <c r="L73" s="375"/>
      <c r="M73" s="376"/>
      <c r="N73" s="397" t="str">
        <f>IF(Backlog!N25="M",Backlog!AD5,IF(Backlog!N25="D",Backlog!AD7,IF(Backlog!N25="T",Backlog!AD6,"-")))</f>
        <v>-</v>
      </c>
      <c r="O73" s="397"/>
      <c r="P73" s="399"/>
      <c r="Q73" s="32"/>
      <c r="R73" s="37"/>
      <c r="S73" s="368"/>
      <c r="T73" s="369"/>
      <c r="U73" s="369"/>
      <c r="V73" s="455"/>
      <c r="W73" s="37"/>
      <c r="X73" s="384" t="s">
        <v>224</v>
      </c>
      <c r="Y73" s="385"/>
      <c r="Z73" s="385"/>
      <c r="AA73" s="385"/>
      <c r="AB73" s="385"/>
      <c r="AC73" s="386"/>
      <c r="AD73" s="397" t="str">
        <f>IF(Backlog!N42="M",Backlog!AD5,IF(Backlog!N42="D",Backlog!AD7,IF(Backlog!N42="T",Backlog!AD6,"-")))</f>
        <v>-</v>
      </c>
      <c r="AE73" s="397"/>
      <c r="AF73" s="399"/>
      <c r="AG73" s="133"/>
    </row>
    <row r="74" spans="2:33" ht="15.75" thickBot="1" x14ac:dyDescent="0.3">
      <c r="B74" s="95"/>
      <c r="C74" s="387"/>
      <c r="D74" s="388"/>
      <c r="E74" s="388"/>
      <c r="F74" s="441"/>
      <c r="G74" s="29"/>
      <c r="H74" s="387"/>
      <c r="I74" s="388"/>
      <c r="J74" s="388"/>
      <c r="K74" s="388"/>
      <c r="L74" s="388"/>
      <c r="M74" s="389"/>
      <c r="N74" s="398"/>
      <c r="O74" s="398"/>
      <c r="P74" s="400"/>
      <c r="Q74" s="32"/>
      <c r="R74" s="37"/>
      <c r="S74" s="390"/>
      <c r="T74" s="391"/>
      <c r="U74" s="391"/>
      <c r="V74" s="456"/>
      <c r="W74" s="37"/>
      <c r="X74" s="390"/>
      <c r="Y74" s="391"/>
      <c r="Z74" s="391"/>
      <c r="AA74" s="391"/>
      <c r="AB74" s="391"/>
      <c r="AC74" s="392"/>
      <c r="AD74" s="398"/>
      <c r="AE74" s="398"/>
      <c r="AF74" s="400"/>
      <c r="AG74" s="133"/>
    </row>
    <row r="75" spans="2:33" x14ac:dyDescent="0.25">
      <c r="B75" s="95"/>
      <c r="C75" s="29"/>
      <c r="D75" s="29"/>
      <c r="E75" s="29"/>
      <c r="F75" s="29"/>
      <c r="G75" s="29"/>
      <c r="H75" s="33"/>
      <c r="I75" s="33"/>
      <c r="J75" s="33"/>
      <c r="K75" s="33"/>
      <c r="L75" s="33"/>
      <c r="M75" s="33"/>
      <c r="N75" s="34"/>
      <c r="O75" s="34"/>
      <c r="P75" s="34"/>
      <c r="Q75" s="34"/>
      <c r="R75" s="37"/>
      <c r="S75" s="37"/>
      <c r="T75" s="37"/>
      <c r="U75" s="37"/>
      <c r="V75" s="37"/>
      <c r="W75" s="37"/>
      <c r="X75" s="41"/>
      <c r="Y75" s="41"/>
      <c r="Z75" s="41"/>
      <c r="AA75" s="41"/>
      <c r="AB75" s="41"/>
      <c r="AC75" s="41"/>
      <c r="AD75" s="42"/>
      <c r="AE75" s="42"/>
      <c r="AF75" s="42"/>
      <c r="AG75" s="134"/>
    </row>
    <row r="76" spans="2:33" ht="15.75" thickBot="1" x14ac:dyDescent="0.3">
      <c r="B76" s="95"/>
      <c r="C76" s="29"/>
      <c r="D76" s="29"/>
      <c r="E76" s="29"/>
      <c r="F76" s="29"/>
      <c r="G76" s="29"/>
      <c r="H76" s="33"/>
      <c r="I76" s="33"/>
      <c r="J76" s="33"/>
      <c r="K76" s="33"/>
      <c r="L76" s="33"/>
      <c r="M76" s="33"/>
      <c r="N76" s="34"/>
      <c r="O76" s="34"/>
      <c r="P76" s="34"/>
      <c r="Q76" s="34"/>
      <c r="R76" s="37"/>
      <c r="S76" s="37"/>
      <c r="T76" s="37"/>
      <c r="U76" s="37"/>
      <c r="V76" s="37"/>
      <c r="W76" s="37"/>
      <c r="X76" s="41"/>
      <c r="Y76" s="41"/>
      <c r="Z76" s="41"/>
      <c r="AA76" s="41"/>
      <c r="AB76" s="41"/>
      <c r="AC76" s="41"/>
      <c r="AD76" s="42"/>
      <c r="AE76" s="42"/>
      <c r="AF76" s="42"/>
      <c r="AG76" s="134"/>
    </row>
    <row r="77" spans="2:33" x14ac:dyDescent="0.25">
      <c r="B77" s="95"/>
      <c r="C77" s="294" t="s">
        <v>27</v>
      </c>
      <c r="D77" s="295"/>
      <c r="E77" s="295"/>
      <c r="F77" s="439"/>
      <c r="G77" s="29"/>
      <c r="H77" s="418" t="s">
        <v>214</v>
      </c>
      <c r="I77" s="419"/>
      <c r="J77" s="419"/>
      <c r="K77" s="419"/>
      <c r="L77" s="419"/>
      <c r="M77" s="419"/>
      <c r="N77" s="429" t="str">
        <f>IF(Backlog!N28="M",Backlog!AD5,IF(Backlog!N28="D",Backlog!AD7,IF(Backlog!N28="T",Backlog!AD6,"-")))</f>
        <v>-</v>
      </c>
      <c r="O77" s="429"/>
      <c r="P77" s="430"/>
      <c r="Q77" s="32"/>
      <c r="R77" s="37"/>
      <c r="S77" s="365" t="s">
        <v>33</v>
      </c>
      <c r="T77" s="366"/>
      <c r="U77" s="366"/>
      <c r="V77" s="454"/>
      <c r="W77" s="37"/>
      <c r="X77" s="431" t="s">
        <v>225</v>
      </c>
      <c r="Y77" s="432"/>
      <c r="Z77" s="432"/>
      <c r="AA77" s="432"/>
      <c r="AB77" s="432"/>
      <c r="AC77" s="432"/>
      <c r="AD77" s="429" t="str">
        <f>IF(Backlog!N45="M",Backlog!AD5,IF(Backlog!N45="D",Backlog!AD7,IF(Backlog!N45="T",Backlog!AD6,"-")))</f>
        <v>-</v>
      </c>
      <c r="AE77" s="429"/>
      <c r="AF77" s="430"/>
      <c r="AG77" s="133"/>
    </row>
    <row r="78" spans="2:33" x14ac:dyDescent="0.25">
      <c r="B78" s="95"/>
      <c r="C78" s="297"/>
      <c r="D78" s="298"/>
      <c r="E78" s="298"/>
      <c r="F78" s="440"/>
      <c r="G78" s="29"/>
      <c r="H78" s="420"/>
      <c r="I78" s="421"/>
      <c r="J78" s="421"/>
      <c r="K78" s="421"/>
      <c r="L78" s="421"/>
      <c r="M78" s="421"/>
      <c r="N78" s="397"/>
      <c r="O78" s="397"/>
      <c r="P78" s="399"/>
      <c r="Q78" s="32"/>
      <c r="R78" s="37"/>
      <c r="S78" s="368"/>
      <c r="T78" s="369"/>
      <c r="U78" s="369"/>
      <c r="V78" s="455"/>
      <c r="W78" s="37"/>
      <c r="X78" s="433"/>
      <c r="Y78" s="434"/>
      <c r="Z78" s="434"/>
      <c r="AA78" s="434"/>
      <c r="AB78" s="434"/>
      <c r="AC78" s="434"/>
      <c r="AD78" s="397"/>
      <c r="AE78" s="397"/>
      <c r="AF78" s="399"/>
      <c r="AG78" s="133"/>
    </row>
    <row r="79" spans="2:33" x14ac:dyDescent="0.25">
      <c r="B79" s="95"/>
      <c r="C79" s="297"/>
      <c r="D79" s="298"/>
      <c r="E79" s="298"/>
      <c r="F79" s="440"/>
      <c r="G79" s="29"/>
      <c r="H79" s="420" t="s">
        <v>215</v>
      </c>
      <c r="I79" s="421"/>
      <c r="J79" s="421"/>
      <c r="K79" s="421"/>
      <c r="L79" s="421"/>
      <c r="M79" s="421"/>
      <c r="N79" s="397" t="str">
        <f>IF(Backlog!N29="M",Backlog!AD5,IF(Backlog!N29="D",Backlog!AD7,IF(Backlog!N29="T",Backlog!AD6,"-")))</f>
        <v>-</v>
      </c>
      <c r="O79" s="397"/>
      <c r="P79" s="399"/>
      <c r="Q79" s="32"/>
      <c r="R79" s="37"/>
      <c r="S79" s="368"/>
      <c r="T79" s="369"/>
      <c r="U79" s="369"/>
      <c r="V79" s="455"/>
      <c r="W79" s="37"/>
      <c r="X79" s="433"/>
      <c r="Y79" s="434"/>
      <c r="Z79" s="434"/>
      <c r="AA79" s="434"/>
      <c r="AB79" s="434"/>
      <c r="AC79" s="434"/>
      <c r="AD79" s="397"/>
      <c r="AE79" s="397"/>
      <c r="AF79" s="399"/>
      <c r="AG79" s="133"/>
    </row>
    <row r="80" spans="2:33" ht="15.75" thickBot="1" x14ac:dyDescent="0.3">
      <c r="B80" s="95"/>
      <c r="C80" s="387"/>
      <c r="D80" s="388"/>
      <c r="E80" s="388"/>
      <c r="F80" s="441"/>
      <c r="G80" s="29"/>
      <c r="H80" s="420"/>
      <c r="I80" s="421"/>
      <c r="J80" s="421"/>
      <c r="K80" s="421"/>
      <c r="L80" s="421"/>
      <c r="M80" s="421"/>
      <c r="N80" s="397"/>
      <c r="O80" s="397"/>
      <c r="P80" s="399"/>
      <c r="Q80" s="32"/>
      <c r="R80" s="37"/>
      <c r="S80" s="390"/>
      <c r="T80" s="391"/>
      <c r="U80" s="391"/>
      <c r="V80" s="456"/>
      <c r="W80" s="37"/>
      <c r="X80" s="433" t="s">
        <v>226</v>
      </c>
      <c r="Y80" s="434"/>
      <c r="Z80" s="434"/>
      <c r="AA80" s="434"/>
      <c r="AB80" s="434"/>
      <c r="AC80" s="434"/>
      <c r="AD80" s="397" t="str">
        <f>IF(Backlog!N46="M",Backlog!AD5,IF(Backlog!N46="D",Backlog!AD7,IF(Backlog!N46="T",Backlog!AD6,"-")))</f>
        <v>-</v>
      </c>
      <c r="AE80" s="397"/>
      <c r="AF80" s="399"/>
      <c r="AG80" s="133"/>
    </row>
    <row r="81" spans="2:33" x14ac:dyDescent="0.25">
      <c r="B81" s="95"/>
      <c r="C81" s="29"/>
      <c r="D81" s="29"/>
      <c r="E81" s="29"/>
      <c r="F81" s="29"/>
      <c r="G81" s="29"/>
      <c r="H81" s="420" t="s">
        <v>216</v>
      </c>
      <c r="I81" s="421"/>
      <c r="J81" s="421"/>
      <c r="K81" s="421"/>
      <c r="L81" s="421"/>
      <c r="M81" s="421"/>
      <c r="N81" s="397" t="str">
        <f>IF(Backlog!N30="M",Backlog!AD5,IF(Backlog!N30="D",Backlog!AD7,IF(Backlog!N30="T",Backlog!AD6,"-")))</f>
        <v>-</v>
      </c>
      <c r="O81" s="397"/>
      <c r="P81" s="399"/>
      <c r="Q81" s="32"/>
      <c r="R81" s="37"/>
      <c r="S81" s="37"/>
      <c r="T81" s="37"/>
      <c r="U81" s="37"/>
      <c r="V81" s="37"/>
      <c r="W81" s="37"/>
      <c r="X81" s="433"/>
      <c r="Y81" s="434"/>
      <c r="Z81" s="434"/>
      <c r="AA81" s="434"/>
      <c r="AB81" s="434"/>
      <c r="AC81" s="434"/>
      <c r="AD81" s="397"/>
      <c r="AE81" s="397"/>
      <c r="AF81" s="399"/>
      <c r="AG81" s="133"/>
    </row>
    <row r="82" spans="2:33" ht="14.45" customHeight="1" x14ac:dyDescent="0.25">
      <c r="B82" s="95"/>
      <c r="C82" s="29"/>
      <c r="D82" s="29"/>
      <c r="E82" s="29"/>
      <c r="F82" s="29"/>
      <c r="G82" s="29"/>
      <c r="H82" s="420"/>
      <c r="I82" s="421"/>
      <c r="J82" s="421"/>
      <c r="K82" s="421"/>
      <c r="L82" s="421"/>
      <c r="M82" s="421"/>
      <c r="N82" s="397"/>
      <c r="O82" s="397"/>
      <c r="P82" s="399"/>
      <c r="Q82" s="32"/>
      <c r="R82" s="37"/>
      <c r="S82" s="37"/>
      <c r="T82" s="37"/>
      <c r="U82" s="37"/>
      <c r="V82" s="37"/>
      <c r="W82" s="37"/>
      <c r="X82" s="433" t="s">
        <v>227</v>
      </c>
      <c r="Y82" s="434"/>
      <c r="Z82" s="434"/>
      <c r="AA82" s="434"/>
      <c r="AB82" s="434"/>
      <c r="AC82" s="434"/>
      <c r="AD82" s="397" t="str">
        <f>IF(Backlog!N47="M",Backlog!AD5,IF(Backlog!N47="D",Backlog!AD7,IF(Backlog!N47="T",Backlog!AD6,"-")))</f>
        <v>-</v>
      </c>
      <c r="AE82" s="397"/>
      <c r="AF82" s="399"/>
      <c r="AG82" s="133"/>
    </row>
    <row r="83" spans="2:33" x14ac:dyDescent="0.25">
      <c r="B83" s="95"/>
      <c r="C83" s="29"/>
      <c r="D83" s="29"/>
      <c r="E83" s="29"/>
      <c r="F83" s="29"/>
      <c r="G83" s="29"/>
      <c r="H83" s="420" t="s">
        <v>217</v>
      </c>
      <c r="I83" s="421"/>
      <c r="J83" s="421"/>
      <c r="K83" s="421"/>
      <c r="L83" s="421"/>
      <c r="M83" s="421"/>
      <c r="N83" s="397" t="str">
        <f>IF(Backlog!N31="M",Backlog!AD5,IF(Backlog!N31="D",Backlog!AD7,IF(Backlog!N31="T",Backlog!AD6,"-")))</f>
        <v>-</v>
      </c>
      <c r="O83" s="397"/>
      <c r="P83" s="399"/>
      <c r="Q83" s="32"/>
      <c r="R83" s="37"/>
      <c r="S83" s="37"/>
      <c r="T83" s="37"/>
      <c r="U83" s="37"/>
      <c r="V83" s="37"/>
      <c r="W83" s="37"/>
      <c r="X83" s="433"/>
      <c r="Y83" s="434"/>
      <c r="Z83" s="434"/>
      <c r="AA83" s="434"/>
      <c r="AB83" s="434"/>
      <c r="AC83" s="434"/>
      <c r="AD83" s="397"/>
      <c r="AE83" s="397"/>
      <c r="AF83" s="399"/>
      <c r="AG83" s="112"/>
    </row>
    <row r="84" spans="2:33" ht="15.75" thickBot="1" x14ac:dyDescent="0.3">
      <c r="B84" s="95"/>
      <c r="C84" s="29"/>
      <c r="D84" s="29"/>
      <c r="E84" s="29"/>
      <c r="F84" s="29"/>
      <c r="G84" s="29"/>
      <c r="H84" s="420"/>
      <c r="I84" s="421"/>
      <c r="J84" s="421"/>
      <c r="K84" s="421"/>
      <c r="L84" s="421"/>
      <c r="M84" s="421"/>
      <c r="N84" s="397"/>
      <c r="O84" s="397"/>
      <c r="P84" s="399"/>
      <c r="Q84" s="32"/>
      <c r="R84" s="37"/>
      <c r="S84" s="37"/>
      <c r="T84" s="37"/>
      <c r="U84" s="37"/>
      <c r="V84" s="37"/>
      <c r="W84" s="37"/>
      <c r="X84" s="435"/>
      <c r="Y84" s="436"/>
      <c r="Z84" s="436"/>
      <c r="AA84" s="436"/>
      <c r="AB84" s="436"/>
      <c r="AC84" s="436"/>
      <c r="AD84" s="398"/>
      <c r="AE84" s="398"/>
      <c r="AF84" s="400"/>
      <c r="AG84" s="112"/>
    </row>
    <row r="85" spans="2:33" x14ac:dyDescent="0.25">
      <c r="B85" s="95"/>
      <c r="C85" s="29"/>
      <c r="D85" s="29"/>
      <c r="E85" s="29"/>
      <c r="F85" s="29"/>
      <c r="G85" s="29"/>
      <c r="H85" s="420" t="s">
        <v>218</v>
      </c>
      <c r="I85" s="421"/>
      <c r="J85" s="421"/>
      <c r="K85" s="421"/>
      <c r="L85" s="421"/>
      <c r="M85" s="421"/>
      <c r="N85" s="397" t="str">
        <f>IF(Backlog!N32="M",Backlog!AD5,IF(Backlog!N32="D",Backlog!AD7,IF(Backlog!N32="T",Backlog!AD6,"-")))</f>
        <v>-</v>
      </c>
      <c r="O85" s="397"/>
      <c r="P85" s="399"/>
      <c r="Q85" s="32"/>
      <c r="R85" s="37"/>
      <c r="S85" s="37"/>
      <c r="T85" s="37"/>
      <c r="U85" s="37"/>
      <c r="V85" s="37"/>
      <c r="W85" s="37"/>
      <c r="X85" s="37"/>
      <c r="Y85" s="37"/>
      <c r="Z85" s="37"/>
      <c r="AA85" s="37"/>
      <c r="AB85" s="37"/>
      <c r="AC85" s="37"/>
      <c r="AD85" s="37"/>
      <c r="AE85" s="37"/>
      <c r="AF85" s="37"/>
      <c r="AG85" s="133"/>
    </row>
    <row r="86" spans="2:33" ht="15.75" thickBot="1" x14ac:dyDescent="0.3">
      <c r="B86" s="95"/>
      <c r="C86" s="29"/>
      <c r="D86" s="29"/>
      <c r="E86" s="29"/>
      <c r="F86" s="29"/>
      <c r="G86" s="29"/>
      <c r="H86" s="420"/>
      <c r="I86" s="421"/>
      <c r="J86" s="421"/>
      <c r="K86" s="421"/>
      <c r="L86" s="421"/>
      <c r="M86" s="421"/>
      <c r="N86" s="397"/>
      <c r="O86" s="397"/>
      <c r="P86" s="399"/>
      <c r="Q86" s="32"/>
      <c r="R86" s="37"/>
      <c r="S86" s="40"/>
      <c r="T86" s="37"/>
      <c r="U86" s="37"/>
      <c r="V86" s="37"/>
      <c r="W86" s="37"/>
      <c r="X86" s="37"/>
      <c r="Y86" s="37"/>
      <c r="Z86" s="37"/>
      <c r="AA86" s="37"/>
      <c r="AB86" s="37"/>
      <c r="AC86" s="37"/>
      <c r="AD86" s="37"/>
      <c r="AE86" s="37"/>
      <c r="AF86" s="37"/>
      <c r="AG86" s="112"/>
    </row>
    <row r="87" spans="2:33" x14ac:dyDescent="0.25">
      <c r="B87" s="95"/>
      <c r="C87" s="29"/>
      <c r="D87" s="29"/>
      <c r="E87" s="29"/>
      <c r="F87" s="29"/>
      <c r="G87" s="29"/>
      <c r="H87" s="420" t="s">
        <v>219</v>
      </c>
      <c r="I87" s="421"/>
      <c r="J87" s="421"/>
      <c r="K87" s="421"/>
      <c r="L87" s="421"/>
      <c r="M87" s="421"/>
      <c r="N87" s="397" t="str">
        <f>IF(Backlog!N33="M",Backlog!AD5,IF(Backlog!N33="D",Backlog!AD7,IF(Backlog!N33="T",Backlog!AD6,"-")))</f>
        <v>-</v>
      </c>
      <c r="O87" s="397"/>
      <c r="P87" s="399"/>
      <c r="Q87" s="32"/>
      <c r="R87" s="37"/>
      <c r="S87" s="365" t="s">
        <v>34</v>
      </c>
      <c r="T87" s="366"/>
      <c r="U87" s="366"/>
      <c r="V87" s="454"/>
      <c r="W87" s="37"/>
      <c r="X87" s="431" t="s">
        <v>228</v>
      </c>
      <c r="Y87" s="432"/>
      <c r="Z87" s="432"/>
      <c r="AA87" s="432"/>
      <c r="AB87" s="432"/>
      <c r="AC87" s="432"/>
      <c r="AD87" s="429" t="str">
        <f>IF(Backlog!N50="M",Backlog!AD5,IF(Backlog!N50="D",Backlog!AD7,IF(Backlog!N50="T",Backlog!AD6,"-")))</f>
        <v>-</v>
      </c>
      <c r="AE87" s="429"/>
      <c r="AF87" s="430"/>
      <c r="AG87" s="133"/>
    </row>
    <row r="88" spans="2:33" x14ac:dyDescent="0.25">
      <c r="B88" s="95"/>
      <c r="C88" s="29"/>
      <c r="D88" s="29"/>
      <c r="E88" s="29"/>
      <c r="F88" s="29"/>
      <c r="G88" s="29"/>
      <c r="H88" s="420"/>
      <c r="I88" s="421"/>
      <c r="J88" s="421"/>
      <c r="K88" s="421"/>
      <c r="L88" s="421"/>
      <c r="M88" s="421"/>
      <c r="N88" s="397"/>
      <c r="O88" s="397"/>
      <c r="P88" s="399"/>
      <c r="Q88" s="32"/>
      <c r="R88" s="37"/>
      <c r="S88" s="368"/>
      <c r="T88" s="369"/>
      <c r="U88" s="369"/>
      <c r="V88" s="455"/>
      <c r="W88" s="37"/>
      <c r="X88" s="433"/>
      <c r="Y88" s="434"/>
      <c r="Z88" s="434"/>
      <c r="AA88" s="434"/>
      <c r="AB88" s="434"/>
      <c r="AC88" s="434"/>
      <c r="AD88" s="397"/>
      <c r="AE88" s="397"/>
      <c r="AF88" s="399"/>
      <c r="AG88" s="133"/>
    </row>
    <row r="89" spans="2:33" x14ac:dyDescent="0.25">
      <c r="B89" s="95"/>
      <c r="C89" s="29"/>
      <c r="D89" s="29"/>
      <c r="E89" s="29"/>
      <c r="F89" s="29"/>
      <c r="G89" s="29"/>
      <c r="H89" s="420" t="s">
        <v>220</v>
      </c>
      <c r="I89" s="421"/>
      <c r="J89" s="421"/>
      <c r="K89" s="421"/>
      <c r="L89" s="421"/>
      <c r="M89" s="421"/>
      <c r="N89" s="397" t="str">
        <f>IF(Backlog!N34="M",Backlog!AD5,IF(Backlog!N34="D",Backlog!AD7,IF(Backlog!N34="T",Backlog!AD6,"-")))</f>
        <v>-</v>
      </c>
      <c r="O89" s="397"/>
      <c r="P89" s="399"/>
      <c r="Q89" s="32"/>
      <c r="R89" s="37"/>
      <c r="S89" s="368"/>
      <c r="T89" s="369"/>
      <c r="U89" s="369"/>
      <c r="V89" s="455"/>
      <c r="W89" s="37"/>
      <c r="X89" s="433" t="s">
        <v>229</v>
      </c>
      <c r="Y89" s="434"/>
      <c r="Z89" s="434"/>
      <c r="AA89" s="434"/>
      <c r="AB89" s="434"/>
      <c r="AC89" s="434"/>
      <c r="AD89" s="397" t="str">
        <f>IF(Backlog!N51="M",Backlog!AD5,IF(Backlog!N51="D",Backlog!AD7,IF(Backlog!N51="T",Backlog!AD6,"-")))</f>
        <v>-</v>
      </c>
      <c r="AE89" s="397"/>
      <c r="AF89" s="399"/>
      <c r="AG89" s="133"/>
    </row>
    <row r="90" spans="2:33" ht="15.75" thickBot="1" x14ac:dyDescent="0.3">
      <c r="B90" s="95"/>
      <c r="C90" s="29"/>
      <c r="D90" s="29"/>
      <c r="E90" s="29"/>
      <c r="F90" s="29"/>
      <c r="G90" s="29"/>
      <c r="H90" s="422"/>
      <c r="I90" s="423"/>
      <c r="J90" s="423"/>
      <c r="K90" s="423"/>
      <c r="L90" s="423"/>
      <c r="M90" s="423"/>
      <c r="N90" s="398"/>
      <c r="O90" s="398"/>
      <c r="P90" s="400"/>
      <c r="Q90" s="32"/>
      <c r="R90" s="37"/>
      <c r="S90" s="390"/>
      <c r="T90" s="391"/>
      <c r="U90" s="391"/>
      <c r="V90" s="456"/>
      <c r="W90" s="37"/>
      <c r="X90" s="433"/>
      <c r="Y90" s="434"/>
      <c r="Z90" s="434"/>
      <c r="AA90" s="434"/>
      <c r="AB90" s="434"/>
      <c r="AC90" s="434"/>
      <c r="AD90" s="397"/>
      <c r="AE90" s="397"/>
      <c r="AF90" s="399"/>
      <c r="AG90" s="133"/>
    </row>
    <row r="91" spans="2:33" x14ac:dyDescent="0.25">
      <c r="B91" s="95"/>
      <c r="C91" s="29"/>
      <c r="D91" s="29"/>
      <c r="E91" s="29"/>
      <c r="F91" s="29"/>
      <c r="G91" s="29"/>
      <c r="H91" s="29"/>
      <c r="I91" s="29"/>
      <c r="J91" s="29"/>
      <c r="K91" s="29"/>
      <c r="L91" s="29"/>
      <c r="M91" s="29"/>
      <c r="N91" s="29"/>
      <c r="O91" s="29"/>
      <c r="P91" s="29"/>
      <c r="Q91" s="29"/>
      <c r="R91" s="37"/>
      <c r="S91" s="37"/>
      <c r="T91" s="37"/>
      <c r="U91" s="37"/>
      <c r="V91" s="37"/>
      <c r="W91" s="37"/>
      <c r="X91" s="433" t="s">
        <v>230</v>
      </c>
      <c r="Y91" s="434"/>
      <c r="Z91" s="434"/>
      <c r="AA91" s="434"/>
      <c r="AB91" s="434"/>
      <c r="AC91" s="434"/>
      <c r="AD91" s="397" t="str">
        <f>IF(Backlog!N52="M",Backlog!AD5,IF(Backlog!N52="D",Backlog!AD7,IF(Backlog!N52="T",Backlog!AD6,"-")))</f>
        <v>-</v>
      </c>
      <c r="AE91" s="397"/>
      <c r="AF91" s="399"/>
      <c r="AG91" s="112"/>
    </row>
    <row r="92" spans="2:33" ht="15.75" thickBot="1" x14ac:dyDescent="0.3">
      <c r="B92" s="95"/>
      <c r="C92" s="29"/>
      <c r="D92" s="29"/>
      <c r="E92" s="29"/>
      <c r="F92" s="29"/>
      <c r="G92" s="29"/>
      <c r="H92" s="29"/>
      <c r="I92" s="29"/>
      <c r="J92" s="29"/>
      <c r="K92" s="29"/>
      <c r="L92" s="29"/>
      <c r="M92" s="29"/>
      <c r="N92" s="29"/>
      <c r="O92" s="29"/>
      <c r="P92" s="29"/>
      <c r="Q92" s="29"/>
      <c r="R92" s="37"/>
      <c r="S92" s="37"/>
      <c r="T92" s="37"/>
      <c r="U92" s="37"/>
      <c r="V92" s="37"/>
      <c r="W92" s="37"/>
      <c r="X92" s="435"/>
      <c r="Y92" s="436"/>
      <c r="Z92" s="436"/>
      <c r="AA92" s="436"/>
      <c r="AB92" s="436"/>
      <c r="AC92" s="436"/>
      <c r="AD92" s="398"/>
      <c r="AE92" s="398"/>
      <c r="AF92" s="400"/>
      <c r="AG92" s="112"/>
    </row>
    <row r="93" spans="2:33" x14ac:dyDescent="0.25">
      <c r="B93" s="95"/>
      <c r="C93" s="294" t="s">
        <v>28</v>
      </c>
      <c r="D93" s="295"/>
      <c r="E93" s="295"/>
      <c r="F93" s="439"/>
      <c r="G93" s="29"/>
      <c r="H93" s="294" t="s">
        <v>221</v>
      </c>
      <c r="I93" s="295"/>
      <c r="J93" s="295"/>
      <c r="K93" s="295"/>
      <c r="L93" s="295"/>
      <c r="M93" s="296"/>
      <c r="N93" s="429" t="str">
        <f>IF(Backlog!N37="M",Backlog!AD5,IF(Backlog!N37="D",Backlog!AD7,IF(Backlog!N37="T",Backlog!AD6,"-")))</f>
        <v>-</v>
      </c>
      <c r="O93" s="429"/>
      <c r="P93" s="430"/>
      <c r="Q93" s="32"/>
      <c r="R93" s="37"/>
      <c r="S93" s="37"/>
      <c r="T93" s="37"/>
      <c r="U93" s="37"/>
      <c r="V93" s="37"/>
      <c r="W93" s="37"/>
      <c r="X93" s="37"/>
      <c r="Y93" s="37"/>
      <c r="Z93" s="37"/>
      <c r="AA93" s="37"/>
      <c r="AB93" s="37"/>
      <c r="AC93" s="37"/>
      <c r="AD93" s="37"/>
      <c r="AE93" s="37"/>
      <c r="AF93" s="37"/>
      <c r="AG93" s="112"/>
    </row>
    <row r="94" spans="2:33" ht="15.75" thickBot="1" x14ac:dyDescent="0.3">
      <c r="B94" s="95"/>
      <c r="C94" s="297"/>
      <c r="D94" s="298"/>
      <c r="E94" s="298"/>
      <c r="F94" s="440"/>
      <c r="G94" s="29"/>
      <c r="H94" s="300"/>
      <c r="I94" s="301"/>
      <c r="J94" s="301"/>
      <c r="K94" s="301"/>
      <c r="L94" s="301"/>
      <c r="M94" s="302"/>
      <c r="N94" s="397"/>
      <c r="O94" s="397"/>
      <c r="P94" s="399"/>
      <c r="Q94" s="32"/>
      <c r="R94" s="37"/>
      <c r="S94" s="37"/>
      <c r="T94" s="37"/>
      <c r="U94" s="37"/>
      <c r="V94" s="37"/>
      <c r="W94" s="37"/>
      <c r="X94" s="37"/>
      <c r="Y94" s="37"/>
      <c r="Z94" s="37"/>
      <c r="AA94" s="37"/>
      <c r="AB94" s="37"/>
      <c r="AC94" s="37"/>
      <c r="AD94" s="37"/>
      <c r="AE94" s="37"/>
      <c r="AF94" s="37"/>
      <c r="AG94" s="112"/>
    </row>
    <row r="95" spans="2:33" x14ac:dyDescent="0.25">
      <c r="B95" s="95"/>
      <c r="C95" s="297"/>
      <c r="D95" s="298"/>
      <c r="E95" s="298"/>
      <c r="F95" s="440"/>
      <c r="G95" s="29"/>
      <c r="H95" s="374" t="s">
        <v>222</v>
      </c>
      <c r="I95" s="375"/>
      <c r="J95" s="375"/>
      <c r="K95" s="375"/>
      <c r="L95" s="375"/>
      <c r="M95" s="376"/>
      <c r="N95" s="397" t="str">
        <f>IF(Backlog!N38="M",Backlog!AD5,IF(Backlog!N38="D",Backlog!AD7,IF(Backlog!N38="T",Backlog!AD6,"-")))</f>
        <v>-</v>
      </c>
      <c r="O95" s="397"/>
      <c r="P95" s="399"/>
      <c r="Q95" s="32"/>
      <c r="R95" s="37"/>
      <c r="S95" s="37"/>
      <c r="T95" s="37"/>
      <c r="U95" s="37"/>
      <c r="V95" s="468" t="s">
        <v>300</v>
      </c>
      <c r="W95" s="469"/>
      <c r="X95" s="469"/>
      <c r="Y95" s="469"/>
      <c r="Z95" s="469"/>
      <c r="AA95" s="469"/>
      <c r="AB95" s="469"/>
      <c r="AC95" s="470"/>
      <c r="AD95" s="135"/>
      <c r="AE95" s="37"/>
      <c r="AF95" s="37"/>
      <c r="AG95" s="112"/>
    </row>
    <row r="96" spans="2:33" ht="15.75" thickBot="1" x14ac:dyDescent="0.3">
      <c r="B96" s="95"/>
      <c r="C96" s="387"/>
      <c r="D96" s="388"/>
      <c r="E96" s="388"/>
      <c r="F96" s="441"/>
      <c r="G96" s="29"/>
      <c r="H96" s="387"/>
      <c r="I96" s="388"/>
      <c r="J96" s="388"/>
      <c r="K96" s="388"/>
      <c r="L96" s="388"/>
      <c r="M96" s="389"/>
      <c r="N96" s="398"/>
      <c r="O96" s="398"/>
      <c r="P96" s="400"/>
      <c r="Q96" s="32"/>
      <c r="R96" s="37"/>
      <c r="S96" s="37"/>
      <c r="T96" s="37"/>
      <c r="U96" s="37"/>
      <c r="V96" s="471"/>
      <c r="W96" s="472"/>
      <c r="X96" s="472"/>
      <c r="Y96" s="472"/>
      <c r="Z96" s="472"/>
      <c r="AA96" s="472"/>
      <c r="AB96" s="472"/>
      <c r="AC96" s="473"/>
      <c r="AD96" s="135"/>
      <c r="AE96" s="37"/>
      <c r="AF96" s="37"/>
      <c r="AG96" s="112"/>
    </row>
    <row r="97" spans="2:33" ht="15.75" thickBot="1" x14ac:dyDescent="0.3">
      <c r="B97" s="102"/>
      <c r="C97" s="35"/>
      <c r="D97" s="35"/>
      <c r="E97" s="35"/>
      <c r="F97" s="35"/>
      <c r="G97" s="35"/>
      <c r="H97" s="35"/>
      <c r="I97" s="35"/>
      <c r="J97" s="35"/>
      <c r="K97" s="35"/>
      <c r="L97" s="35"/>
      <c r="M97" s="35"/>
      <c r="N97" s="35"/>
      <c r="O97" s="35"/>
      <c r="P97" s="35"/>
      <c r="Q97" s="35"/>
      <c r="R97" s="43"/>
      <c r="S97" s="43"/>
      <c r="T97" s="43"/>
      <c r="U97" s="43"/>
      <c r="V97" s="43"/>
      <c r="W97" s="43"/>
      <c r="X97" s="43"/>
      <c r="Y97" s="43"/>
      <c r="Z97" s="43"/>
      <c r="AA97" s="43"/>
      <c r="AB97" s="43"/>
      <c r="AC97" s="43"/>
      <c r="AD97" s="43"/>
      <c r="AE97" s="43"/>
      <c r="AF97" s="43"/>
      <c r="AG97" s="117"/>
    </row>
  </sheetData>
  <sheetProtection algorithmName="SHA-512" hashValue="DRvn25YkXRCzEWAriyji7k9o+06DrT0S+RlUVs+x5el/oR/8zyj93pQy9CQFvLbDYaD2/y+fyFxPF8Z4b6xyIQ==" saltValue="W00rsWmVzbJ3vkQFrBarXQ==" spinCount="100000" sheet="1" objects="1" scenarios="1" selectLockedCells="1"/>
  <mergeCells count="144">
    <mergeCell ref="X91:AC92"/>
    <mergeCell ref="AD91:AF92"/>
    <mergeCell ref="X37:AC38"/>
    <mergeCell ref="AD37:AF38"/>
    <mergeCell ref="S41:V44"/>
    <mergeCell ref="X41:AC42"/>
    <mergeCell ref="AD41:AF42"/>
    <mergeCell ref="V95:AC96"/>
    <mergeCell ref="X43:AC44"/>
    <mergeCell ref="AD43:AF44"/>
    <mergeCell ref="S53:V56"/>
    <mergeCell ref="X53:AC54"/>
    <mergeCell ref="AD53:AF54"/>
    <mergeCell ref="X55:AC56"/>
    <mergeCell ref="AD55:AF56"/>
    <mergeCell ref="X57:AC58"/>
    <mergeCell ref="AD57:AF58"/>
    <mergeCell ref="X45:AC46"/>
    <mergeCell ref="AD45:AF46"/>
    <mergeCell ref="X47:AC48"/>
    <mergeCell ref="AD47:AF48"/>
    <mergeCell ref="X49:AC50"/>
    <mergeCell ref="AD49:AF50"/>
    <mergeCell ref="S87:V90"/>
    <mergeCell ref="X87:AC88"/>
    <mergeCell ref="AD87:AF88"/>
    <mergeCell ref="X89:AC90"/>
    <mergeCell ref="AD89:AF90"/>
    <mergeCell ref="S35:V38"/>
    <mergeCell ref="X35:AC36"/>
    <mergeCell ref="AD35:AF36"/>
    <mergeCell ref="AD80:AF81"/>
    <mergeCell ref="X82:AC84"/>
    <mergeCell ref="AD82:AF84"/>
    <mergeCell ref="S77:V80"/>
    <mergeCell ref="X77:AC79"/>
    <mergeCell ref="AD77:AF79"/>
    <mergeCell ref="X23:AC24"/>
    <mergeCell ref="AD23:AF24"/>
    <mergeCell ref="X25:AC26"/>
    <mergeCell ref="AD25:AF26"/>
    <mergeCell ref="X80:AC81"/>
    <mergeCell ref="S71:V74"/>
    <mergeCell ref="X71:AC72"/>
    <mergeCell ref="AD71:AF72"/>
    <mergeCell ref="X31:AC32"/>
    <mergeCell ref="AD31:AF32"/>
    <mergeCell ref="X73:AC74"/>
    <mergeCell ref="AD73:AF74"/>
    <mergeCell ref="C93:F96"/>
    <mergeCell ref="H93:M94"/>
    <mergeCell ref="N93:P94"/>
    <mergeCell ref="C31:F34"/>
    <mergeCell ref="H31:M32"/>
    <mergeCell ref="N31:P32"/>
    <mergeCell ref="H85:M86"/>
    <mergeCell ref="N85:P86"/>
    <mergeCell ref="H33:M34"/>
    <mergeCell ref="N33:P34"/>
    <mergeCell ref="H87:M88"/>
    <mergeCell ref="N87:P88"/>
    <mergeCell ref="H41:M42"/>
    <mergeCell ref="N41:P42"/>
    <mergeCell ref="H95:M96"/>
    <mergeCell ref="N95:P96"/>
    <mergeCell ref="H43:M44"/>
    <mergeCell ref="N43:P44"/>
    <mergeCell ref="H35:M36"/>
    <mergeCell ref="N35:P36"/>
    <mergeCell ref="H89:M90"/>
    <mergeCell ref="N89:P90"/>
    <mergeCell ref="H81:M82"/>
    <mergeCell ref="N81:P82"/>
    <mergeCell ref="H83:M84"/>
    <mergeCell ref="N83:P84"/>
    <mergeCell ref="C23:F26"/>
    <mergeCell ref="H23:M24"/>
    <mergeCell ref="N23:P24"/>
    <mergeCell ref="C77:F80"/>
    <mergeCell ref="H77:M78"/>
    <mergeCell ref="N77:P78"/>
    <mergeCell ref="H25:M26"/>
    <mergeCell ref="N25:P26"/>
    <mergeCell ref="H79:M80"/>
    <mergeCell ref="N79:P80"/>
    <mergeCell ref="C39:F42"/>
    <mergeCell ref="H39:M40"/>
    <mergeCell ref="N39:P40"/>
    <mergeCell ref="C71:F74"/>
    <mergeCell ref="H71:M72"/>
    <mergeCell ref="N71:P72"/>
    <mergeCell ref="H73:M74"/>
    <mergeCell ref="N73:P74"/>
    <mergeCell ref="M65:O66"/>
    <mergeCell ref="H27:M28"/>
    <mergeCell ref="N27:P28"/>
    <mergeCell ref="M3:V4"/>
    <mergeCell ref="E7:N8"/>
    <mergeCell ref="E61:N62"/>
    <mergeCell ref="D11:F14"/>
    <mergeCell ref="G11:I12"/>
    <mergeCell ref="J11:L12"/>
    <mergeCell ref="M11:O12"/>
    <mergeCell ref="D65:F68"/>
    <mergeCell ref="G65:I66"/>
    <mergeCell ref="J65:L66"/>
    <mergeCell ref="C17:F20"/>
    <mergeCell ref="H17:M18"/>
    <mergeCell ref="N17:P18"/>
    <mergeCell ref="H19:M20"/>
    <mergeCell ref="N19:P20"/>
    <mergeCell ref="U7:AD8"/>
    <mergeCell ref="T65:V68"/>
    <mergeCell ref="W65:Y66"/>
    <mergeCell ref="X17:AC18"/>
    <mergeCell ref="AD17:AF18"/>
    <mergeCell ref="X19:AC20"/>
    <mergeCell ref="AD19:AF20"/>
    <mergeCell ref="W67:Y68"/>
    <mergeCell ref="Z67:AB68"/>
    <mergeCell ref="T11:V14"/>
    <mergeCell ref="W11:Y12"/>
    <mergeCell ref="Z11:AB12"/>
    <mergeCell ref="AC11:AE12"/>
    <mergeCell ref="G13:I14"/>
    <mergeCell ref="J13:L14"/>
    <mergeCell ref="M13:O14"/>
    <mergeCell ref="G67:I68"/>
    <mergeCell ref="J67:L68"/>
    <mergeCell ref="M67:O68"/>
    <mergeCell ref="AC67:AE68"/>
    <mergeCell ref="X27:AC28"/>
    <mergeCell ref="AD27:AF28"/>
    <mergeCell ref="Z65:AB66"/>
    <mergeCell ref="AC65:AE66"/>
    <mergeCell ref="W13:Y14"/>
    <mergeCell ref="Z13:AB14"/>
    <mergeCell ref="AC13:AE14"/>
    <mergeCell ref="U61:AD62"/>
    <mergeCell ref="X29:AC30"/>
    <mergeCell ref="AD29:AF30"/>
    <mergeCell ref="X21:AC22"/>
    <mergeCell ref="AD21:AF22"/>
    <mergeCell ref="S17:V20"/>
  </mergeCells>
  <conditionalFormatting sqref="N17:P20 N23:P26 N71:Q80 AD87:AF92 AD71:AG76 AD80:AF81 AD82 AD77 AG77:AG82 AG87:AG90 S86 AG85 AD19:AF20 AD17">
    <cfRule type="containsText" dxfId="191" priority="139" operator="containsText" text="En difficulté">
      <formula>NOT(ISERROR(SEARCH("En difficulté",N17)))</formula>
    </cfRule>
  </conditionalFormatting>
  <conditionalFormatting sqref="N17:P20 N23:P26 N71:Q80 AD87:AF92 AD71:AG76 AD80:AF81 AD82 AD77 AG77:AG82 AG87:AG90 S86 AG85 AD19:AF20 AD17">
    <cfRule type="containsText" dxfId="190" priority="140" operator="containsText" text="Maîtrisé">
      <formula>NOT(ISERROR(SEARCH("Maîtrisé",N17)))</formula>
    </cfRule>
  </conditionalFormatting>
  <conditionalFormatting sqref="N17:P20 N23:P26 N71:Q80 AD87:AF92 AD71:AG76 AD80:AF81 AD82 AD77 AG77:AG82 AG87:AG90 S86 AG85 AD19:AF20 AD17">
    <cfRule type="containsText" dxfId="189" priority="138" operator="containsText" text="À travailler">
      <formula>NOT(ISERROR(SEARCH("À travailler",N17)))</formula>
    </cfRule>
  </conditionalFormatting>
  <conditionalFormatting sqref="N27:P28">
    <cfRule type="containsText" dxfId="188" priority="135" operator="containsText" text="En difficulté">
      <formula>NOT(ISERROR(SEARCH("En difficulté",N27)))</formula>
    </cfRule>
  </conditionalFormatting>
  <conditionalFormatting sqref="N27:P28">
    <cfRule type="containsText" dxfId="187" priority="136" operator="containsText" text="Maîtrisé">
      <formula>NOT(ISERROR(SEARCH("Maîtrisé",N27)))</formula>
    </cfRule>
  </conditionalFormatting>
  <conditionalFormatting sqref="N27:P28">
    <cfRule type="containsText" dxfId="186" priority="134" operator="containsText" text="À travailler">
      <formula>NOT(ISERROR(SEARCH("À travailler",N27)))</formula>
    </cfRule>
  </conditionalFormatting>
  <conditionalFormatting sqref="N31:P34">
    <cfRule type="containsText" dxfId="185" priority="131" operator="containsText" text="En difficulté">
      <formula>NOT(ISERROR(SEARCH("En difficulté",N31)))</formula>
    </cfRule>
  </conditionalFormatting>
  <conditionalFormatting sqref="N31:P34">
    <cfRule type="containsText" dxfId="184" priority="132" operator="containsText" text="Maîtrisé">
      <formula>NOT(ISERROR(SEARCH("Maîtrisé",N31)))</formula>
    </cfRule>
  </conditionalFormatting>
  <conditionalFormatting sqref="N31:P34">
    <cfRule type="containsText" dxfId="183" priority="130" operator="containsText" text="À travailler">
      <formula>NOT(ISERROR(SEARCH("À travailler",N31)))</formula>
    </cfRule>
  </conditionalFormatting>
  <conditionalFormatting sqref="N35:P36">
    <cfRule type="containsText" dxfId="182" priority="127" operator="containsText" text="En difficulté">
      <formula>NOT(ISERROR(SEARCH("En difficulté",N35)))</formula>
    </cfRule>
  </conditionalFormatting>
  <conditionalFormatting sqref="N35:P36">
    <cfRule type="containsText" dxfId="181" priority="128" operator="containsText" text="Maîtrisé">
      <formula>NOT(ISERROR(SEARCH("Maîtrisé",N35)))</formula>
    </cfRule>
  </conditionalFormatting>
  <conditionalFormatting sqref="N35:P36">
    <cfRule type="containsText" dxfId="180" priority="126" operator="containsText" text="À travailler">
      <formula>NOT(ISERROR(SEARCH("À travailler",N35)))</formula>
    </cfRule>
  </conditionalFormatting>
  <conditionalFormatting sqref="N39:P42">
    <cfRule type="containsText" dxfId="179" priority="123" operator="containsText" text="En difficulté">
      <formula>NOT(ISERROR(SEARCH("En difficulté",N39)))</formula>
    </cfRule>
  </conditionalFormatting>
  <conditionalFormatting sqref="N39:P42">
    <cfRule type="containsText" dxfId="178" priority="124" operator="containsText" text="Maîtrisé">
      <formula>NOT(ISERROR(SEARCH("Maîtrisé",N39)))</formula>
    </cfRule>
  </conditionalFormatting>
  <conditionalFormatting sqref="N39:P42">
    <cfRule type="containsText" dxfId="177" priority="122" operator="containsText" text="À travailler">
      <formula>NOT(ISERROR(SEARCH("À travailler",N39)))</formula>
    </cfRule>
  </conditionalFormatting>
  <conditionalFormatting sqref="N43:P45 P11:P14">
    <cfRule type="containsText" dxfId="176" priority="119" operator="containsText" text="En difficulté">
      <formula>NOT(ISERROR(SEARCH("En difficulté",N11)))</formula>
    </cfRule>
  </conditionalFormatting>
  <conditionalFormatting sqref="N43:P45 P11:P14">
    <cfRule type="containsText" dxfId="175" priority="120" operator="containsText" text="Maîtrisé">
      <formula>NOT(ISERROR(SEARCH("Maîtrisé",N11)))</formula>
    </cfRule>
  </conditionalFormatting>
  <conditionalFormatting sqref="N43:P45 P11:P14">
    <cfRule type="containsText" dxfId="174" priority="118" operator="containsText" text="À travailler">
      <formula>NOT(ISERROR(SEARCH("À travailler",N11)))</formula>
    </cfRule>
  </conditionalFormatting>
  <conditionalFormatting sqref="N81:Q82">
    <cfRule type="containsText" dxfId="173" priority="115" operator="containsText" text="En difficulté">
      <formula>NOT(ISERROR(SEARCH("En difficulté",N81)))</formula>
    </cfRule>
  </conditionalFormatting>
  <conditionalFormatting sqref="N81:Q82">
    <cfRule type="containsText" dxfId="172" priority="116" operator="containsText" text="Maîtrisé">
      <formula>NOT(ISERROR(SEARCH("Maîtrisé",N81)))</formula>
    </cfRule>
  </conditionalFormatting>
  <conditionalFormatting sqref="N81:Q82">
    <cfRule type="containsText" dxfId="171" priority="114" operator="containsText" text="À travailler">
      <formula>NOT(ISERROR(SEARCH("À travailler",N81)))</formula>
    </cfRule>
  </conditionalFormatting>
  <conditionalFormatting sqref="N83:Q86">
    <cfRule type="containsText" dxfId="170" priority="111" operator="containsText" text="En difficulté">
      <formula>NOT(ISERROR(SEARCH("En difficulté",N83)))</formula>
    </cfRule>
  </conditionalFormatting>
  <conditionalFormatting sqref="N83:Q86">
    <cfRule type="containsText" dxfId="169" priority="112" operator="containsText" text="Maîtrisé">
      <formula>NOT(ISERROR(SEARCH("Maîtrisé",N83)))</formula>
    </cfRule>
  </conditionalFormatting>
  <conditionalFormatting sqref="N83:Q86">
    <cfRule type="containsText" dxfId="168" priority="110" operator="containsText" text="À travailler">
      <formula>NOT(ISERROR(SEARCH("À travailler",N83)))</formula>
    </cfRule>
  </conditionalFormatting>
  <conditionalFormatting sqref="N87:Q88">
    <cfRule type="containsText" dxfId="167" priority="107" operator="containsText" text="En difficulté">
      <formula>NOT(ISERROR(SEARCH("En difficulté",N87)))</formula>
    </cfRule>
  </conditionalFormatting>
  <conditionalFormatting sqref="N87:Q88">
    <cfRule type="containsText" dxfId="166" priority="108" operator="containsText" text="Maîtrisé">
      <formula>NOT(ISERROR(SEARCH("Maîtrisé",N87)))</formula>
    </cfRule>
  </conditionalFormatting>
  <conditionalFormatting sqref="N87:Q88">
    <cfRule type="containsText" dxfId="165" priority="106" operator="containsText" text="À travailler">
      <formula>NOT(ISERROR(SEARCH("À travailler",N87)))</formula>
    </cfRule>
  </conditionalFormatting>
  <conditionalFormatting sqref="N89:Q90">
    <cfRule type="containsText" dxfId="164" priority="103" operator="containsText" text="En difficulté">
      <formula>NOT(ISERROR(SEARCH("En difficulté",N89)))</formula>
    </cfRule>
  </conditionalFormatting>
  <conditionalFormatting sqref="N89:Q90">
    <cfRule type="containsText" dxfId="163" priority="104" operator="containsText" text="Maîtrisé">
      <formula>NOT(ISERROR(SEARCH("Maîtrisé",N89)))</formula>
    </cfRule>
  </conditionalFormatting>
  <conditionalFormatting sqref="N89:Q90">
    <cfRule type="containsText" dxfId="162" priority="102" operator="containsText" text="À travailler">
      <formula>NOT(ISERROR(SEARCH("À travailler",N89)))</formula>
    </cfRule>
  </conditionalFormatting>
  <conditionalFormatting sqref="N93:Q96">
    <cfRule type="containsText" dxfId="161" priority="99" operator="containsText" text="En difficulté">
      <formula>NOT(ISERROR(SEARCH("En difficulté",N93)))</formula>
    </cfRule>
  </conditionalFormatting>
  <conditionalFormatting sqref="N93:Q96">
    <cfRule type="containsText" dxfId="160" priority="100" operator="containsText" text="Maîtrisé">
      <formula>NOT(ISERROR(SEARCH("Maîtrisé",N93)))</formula>
    </cfRule>
  </conditionalFormatting>
  <conditionalFormatting sqref="N93:Q96">
    <cfRule type="containsText" dxfId="159" priority="98" operator="containsText" text="À travailler">
      <formula>NOT(ISERROR(SEARCH("À travailler",N93)))</formula>
    </cfRule>
  </conditionalFormatting>
  <conditionalFormatting sqref="AD21:AF22">
    <cfRule type="containsText" dxfId="158" priority="95" operator="containsText" text="En difficulté">
      <formula>NOT(ISERROR(SEARCH("En difficulté",AD21)))</formula>
    </cfRule>
  </conditionalFormatting>
  <conditionalFormatting sqref="AD21:AF22">
    <cfRule type="containsText" dxfId="157" priority="96" operator="containsText" text="Maîtrisé">
      <formula>NOT(ISERROR(SEARCH("Maîtrisé",AD21)))</formula>
    </cfRule>
  </conditionalFormatting>
  <conditionalFormatting sqref="AD21:AF22">
    <cfRule type="containsText" dxfId="156" priority="94" operator="containsText" text="À travailler">
      <formula>NOT(ISERROR(SEARCH("À travailler",AD21)))</formula>
    </cfRule>
  </conditionalFormatting>
  <conditionalFormatting sqref="AD23:AF26">
    <cfRule type="containsText" dxfId="155" priority="91" operator="containsText" text="En difficulté">
      <formula>NOT(ISERROR(SEARCH("En difficulté",AD23)))</formula>
    </cfRule>
  </conditionalFormatting>
  <conditionalFormatting sqref="AD23:AF26">
    <cfRule type="containsText" dxfId="154" priority="92" operator="containsText" text="Maîtrisé">
      <formula>NOT(ISERROR(SEARCH("Maîtrisé",AD23)))</formula>
    </cfRule>
  </conditionalFormatting>
  <conditionalFormatting sqref="AD23:AF26">
    <cfRule type="containsText" dxfId="153" priority="90" operator="containsText" text="À travailler">
      <formula>NOT(ISERROR(SEARCH("À travailler",AD23)))</formula>
    </cfRule>
  </conditionalFormatting>
  <conditionalFormatting sqref="AD27:AF28">
    <cfRule type="containsText" dxfId="152" priority="87" operator="containsText" text="En difficulté">
      <formula>NOT(ISERROR(SEARCH("En difficulté",AD27)))</formula>
    </cfRule>
  </conditionalFormatting>
  <conditionalFormatting sqref="AD27:AF28">
    <cfRule type="containsText" dxfId="151" priority="88" operator="containsText" text="Maîtrisé">
      <formula>NOT(ISERROR(SEARCH("Maîtrisé",AD27)))</formula>
    </cfRule>
  </conditionalFormatting>
  <conditionalFormatting sqref="AD27:AF28">
    <cfRule type="containsText" dxfId="150" priority="86" operator="containsText" text="À travailler">
      <formula>NOT(ISERROR(SEARCH("À travailler",AD27)))</formula>
    </cfRule>
  </conditionalFormatting>
  <conditionalFormatting sqref="AD29:AF30">
    <cfRule type="containsText" dxfId="149" priority="83" operator="containsText" text="En difficulté">
      <formula>NOT(ISERROR(SEARCH("En difficulté",AD29)))</formula>
    </cfRule>
  </conditionalFormatting>
  <conditionalFormatting sqref="AD29:AF30">
    <cfRule type="containsText" dxfId="148" priority="84" operator="containsText" text="Maîtrisé">
      <formula>NOT(ISERROR(SEARCH("Maîtrisé",AD29)))</formula>
    </cfRule>
  </conditionalFormatting>
  <conditionalFormatting sqref="AD29:AF30">
    <cfRule type="containsText" dxfId="147" priority="82" operator="containsText" text="À travailler">
      <formula>NOT(ISERROR(SEARCH("À travailler",AD29)))</formula>
    </cfRule>
  </conditionalFormatting>
  <conditionalFormatting sqref="AD31:AF32">
    <cfRule type="containsText" dxfId="146" priority="79" operator="containsText" text="En difficulté">
      <formula>NOT(ISERROR(SEARCH("En difficulté",AD31)))</formula>
    </cfRule>
  </conditionalFormatting>
  <conditionalFormatting sqref="AD31:AF32">
    <cfRule type="containsText" dxfId="145" priority="80" operator="containsText" text="Maîtrisé">
      <formula>NOT(ISERROR(SEARCH("Maîtrisé",AD31)))</formula>
    </cfRule>
  </conditionalFormatting>
  <conditionalFormatting sqref="AD31:AF32">
    <cfRule type="containsText" dxfId="144" priority="78" operator="containsText" text="À travailler">
      <formula>NOT(ISERROR(SEARCH("À travailler",AD31)))</formula>
    </cfRule>
  </conditionalFormatting>
  <conditionalFormatting sqref="AD35:AF38">
    <cfRule type="containsText" dxfId="143" priority="75" operator="containsText" text="En difficulté">
      <formula>NOT(ISERROR(SEARCH("En difficulté",AD35)))</formula>
    </cfRule>
  </conditionalFormatting>
  <conditionalFormatting sqref="AD35:AF38">
    <cfRule type="containsText" dxfId="142" priority="76" operator="containsText" text="Maîtrisé">
      <formula>NOT(ISERROR(SEARCH("Maîtrisé",AD35)))</formula>
    </cfRule>
  </conditionalFormatting>
  <conditionalFormatting sqref="AD35:AF38">
    <cfRule type="containsText" dxfId="141" priority="74" operator="containsText" text="À travailler">
      <formula>NOT(ISERROR(SEARCH("À travailler",AD35)))</formula>
    </cfRule>
  </conditionalFormatting>
  <conditionalFormatting sqref="AD41:AF42">
    <cfRule type="containsText" dxfId="140" priority="71" operator="containsText" text="En difficulté">
      <formula>NOT(ISERROR(SEARCH("En difficulté",AD41)))</formula>
    </cfRule>
  </conditionalFormatting>
  <conditionalFormatting sqref="AD41:AF42">
    <cfRule type="containsText" dxfId="139" priority="72" operator="containsText" text="Maîtrisé">
      <formula>NOT(ISERROR(SEARCH("Maîtrisé",AD41)))</formula>
    </cfRule>
  </conditionalFormatting>
  <conditionalFormatting sqref="AD41:AF42">
    <cfRule type="containsText" dxfId="138" priority="70" operator="containsText" text="À travailler">
      <formula>NOT(ISERROR(SEARCH("À travailler",AD41)))</formula>
    </cfRule>
  </conditionalFormatting>
  <conditionalFormatting sqref="AD43:AF46">
    <cfRule type="containsText" dxfId="137" priority="67" operator="containsText" text="En difficulté">
      <formula>NOT(ISERROR(SEARCH("En difficulté",AD43)))</formula>
    </cfRule>
  </conditionalFormatting>
  <conditionalFormatting sqref="AD43:AF46">
    <cfRule type="containsText" dxfId="136" priority="68" operator="containsText" text="Maîtrisé">
      <formula>NOT(ISERROR(SEARCH("Maîtrisé",AD43)))</formula>
    </cfRule>
  </conditionalFormatting>
  <conditionalFormatting sqref="AD43:AF46">
    <cfRule type="containsText" dxfId="135" priority="66" operator="containsText" text="À travailler">
      <formula>NOT(ISERROR(SEARCH("À travailler",AD43)))</formula>
    </cfRule>
  </conditionalFormatting>
  <conditionalFormatting sqref="AD47:AF48">
    <cfRule type="containsText" dxfId="134" priority="63" operator="containsText" text="En difficulté">
      <formula>NOT(ISERROR(SEARCH("En difficulté",AD47)))</formula>
    </cfRule>
  </conditionalFormatting>
  <conditionalFormatting sqref="AD47:AF48">
    <cfRule type="containsText" dxfId="133" priority="64" operator="containsText" text="Maîtrisé">
      <formula>NOT(ISERROR(SEARCH("Maîtrisé",AD47)))</formula>
    </cfRule>
  </conditionalFormatting>
  <conditionalFormatting sqref="AD47:AF48">
    <cfRule type="containsText" dxfId="132" priority="62" operator="containsText" text="À travailler">
      <formula>NOT(ISERROR(SEARCH("À travailler",AD47)))</formula>
    </cfRule>
  </conditionalFormatting>
  <conditionalFormatting sqref="AD49:AF50">
    <cfRule type="containsText" dxfId="131" priority="59" operator="containsText" text="En difficulté">
      <formula>NOT(ISERROR(SEARCH("En difficulté",AD49)))</formula>
    </cfRule>
  </conditionalFormatting>
  <conditionalFormatting sqref="AD49:AF50">
    <cfRule type="containsText" dxfId="130" priority="60" operator="containsText" text="Maîtrisé">
      <formula>NOT(ISERROR(SEARCH("Maîtrisé",AD49)))</formula>
    </cfRule>
  </conditionalFormatting>
  <conditionalFormatting sqref="AD49:AF50">
    <cfRule type="containsText" dxfId="129" priority="58" operator="containsText" text="À travailler">
      <formula>NOT(ISERROR(SEARCH("À travailler",AD49)))</formula>
    </cfRule>
  </conditionalFormatting>
  <conditionalFormatting sqref="AD53:AF56">
    <cfRule type="containsText" dxfId="128" priority="55" operator="containsText" text="En difficulté">
      <formula>NOT(ISERROR(SEARCH("En difficulté",AD53)))</formula>
    </cfRule>
  </conditionalFormatting>
  <conditionalFormatting sqref="AD53:AF56">
    <cfRule type="containsText" dxfId="127" priority="56" operator="containsText" text="Maîtrisé">
      <formula>NOT(ISERROR(SEARCH("Maîtrisé",AD53)))</formula>
    </cfRule>
  </conditionalFormatting>
  <conditionalFormatting sqref="AD53:AF56">
    <cfRule type="containsText" dxfId="126" priority="54" operator="containsText" text="À travailler">
      <formula>NOT(ISERROR(SEARCH("À travailler",AD53)))</formula>
    </cfRule>
  </conditionalFormatting>
  <conditionalFormatting sqref="AD57:AF58">
    <cfRule type="containsText" dxfId="125" priority="51" operator="containsText" text="En difficulté">
      <formula>NOT(ISERROR(SEARCH("En difficulté",AD57)))</formula>
    </cfRule>
  </conditionalFormatting>
  <conditionalFormatting sqref="AD57:AF58">
    <cfRule type="containsText" dxfId="124" priority="52" operator="containsText" text="Maîtrisé">
      <formula>NOT(ISERROR(SEARCH("Maîtrisé",AD57)))</formula>
    </cfRule>
  </conditionalFormatting>
  <conditionalFormatting sqref="AD57:AF58">
    <cfRule type="containsText" dxfId="123" priority="50" operator="containsText" text="À travailler">
      <formula>NOT(ISERROR(SEARCH("À travailler",AD57)))</formula>
    </cfRule>
  </conditionalFormatting>
  <conditionalFormatting sqref="G13:I14">
    <cfRule type="containsText" dxfId="122" priority="47" operator="containsText" text="En difficulté">
      <formula>NOT(ISERROR(SEARCH("En difficulté",G13)))</formula>
    </cfRule>
  </conditionalFormatting>
  <conditionalFormatting sqref="G13:I14">
    <cfRule type="containsText" dxfId="121" priority="48" operator="containsText" text="Maîtrisé">
      <formula>NOT(ISERROR(SEARCH("Maîtrisé",G13)))</formula>
    </cfRule>
  </conditionalFormatting>
  <conditionalFormatting sqref="G13:I14">
    <cfRule type="containsText" dxfId="120" priority="46" operator="containsText" text="À travailler">
      <formula>NOT(ISERROR(SEARCH("À travailler",G13)))</formula>
    </cfRule>
  </conditionalFormatting>
  <conditionalFormatting sqref="M13:O14">
    <cfRule type="containsText" dxfId="119" priority="43" operator="containsText" text="En difficulté">
      <formula>NOT(ISERROR(SEARCH("En difficulté",M13)))</formula>
    </cfRule>
  </conditionalFormatting>
  <conditionalFormatting sqref="M13:O14">
    <cfRule type="containsText" dxfId="118" priority="44" operator="containsText" text="Maîtrisé">
      <formula>NOT(ISERROR(SEARCH("Maîtrisé",M13)))</formula>
    </cfRule>
  </conditionalFormatting>
  <conditionalFormatting sqref="M13:O14">
    <cfRule type="containsText" dxfId="117" priority="42" operator="containsText" text="À travailler">
      <formula>NOT(ISERROR(SEARCH("À travailler",M13)))</formula>
    </cfRule>
  </conditionalFormatting>
  <conditionalFormatting sqref="G67:I68">
    <cfRule type="containsText" dxfId="116" priority="39" operator="containsText" text="En difficulté">
      <formula>NOT(ISERROR(SEARCH("En difficulté",G67)))</formula>
    </cfRule>
  </conditionalFormatting>
  <conditionalFormatting sqref="G67:I68">
    <cfRule type="containsText" dxfId="115" priority="40" operator="containsText" text="Maîtrisé">
      <formula>NOT(ISERROR(SEARCH("Maîtrisé",G67)))</formula>
    </cfRule>
  </conditionalFormatting>
  <conditionalFormatting sqref="G67:I68">
    <cfRule type="containsText" dxfId="114" priority="38" operator="containsText" text="À travailler">
      <formula>NOT(ISERROR(SEARCH("À travailler",G67)))</formula>
    </cfRule>
  </conditionalFormatting>
  <conditionalFormatting sqref="J67:L68">
    <cfRule type="containsText" dxfId="113" priority="35" operator="containsText" text="En difficulté">
      <formula>NOT(ISERROR(SEARCH("En difficulté",J67)))</formula>
    </cfRule>
  </conditionalFormatting>
  <conditionalFormatting sqref="J67:L68">
    <cfRule type="containsText" dxfId="112" priority="36" operator="containsText" text="Maîtrisé">
      <formula>NOT(ISERROR(SEARCH("Maîtrisé",J67)))</formula>
    </cfRule>
  </conditionalFormatting>
  <conditionalFormatting sqref="J67:L68">
    <cfRule type="containsText" dxfId="111" priority="34" operator="containsText" text="À travailler">
      <formula>NOT(ISERROR(SEARCH("À travailler",J67)))</formula>
    </cfRule>
  </conditionalFormatting>
  <conditionalFormatting sqref="M67:O68">
    <cfRule type="containsText" dxfId="110" priority="31" operator="containsText" text="En difficulté">
      <formula>NOT(ISERROR(SEARCH("En difficulté",M67)))</formula>
    </cfRule>
  </conditionalFormatting>
  <conditionalFormatting sqref="M67:O68">
    <cfRule type="containsText" dxfId="109" priority="32" operator="containsText" text="Maîtrisé">
      <formula>NOT(ISERROR(SEARCH("Maîtrisé",M67)))</formula>
    </cfRule>
  </conditionalFormatting>
  <conditionalFormatting sqref="M67:O68">
    <cfRule type="containsText" dxfId="108" priority="30" operator="containsText" text="À travailler">
      <formula>NOT(ISERROR(SEARCH("À travailler",M67)))</formula>
    </cfRule>
  </conditionalFormatting>
  <conditionalFormatting sqref="W67:Y68">
    <cfRule type="containsText" dxfId="107" priority="27" operator="containsText" text="En difficulté">
      <formula>NOT(ISERROR(SEARCH("En difficulté",W67)))</formula>
    </cfRule>
  </conditionalFormatting>
  <conditionalFormatting sqref="W67:Y68">
    <cfRule type="containsText" dxfId="106" priority="28" operator="containsText" text="Maîtrisé">
      <formula>NOT(ISERROR(SEARCH("Maîtrisé",W67)))</formula>
    </cfRule>
  </conditionalFormatting>
  <conditionalFormatting sqref="W67:Y68">
    <cfRule type="containsText" dxfId="105" priority="26" operator="containsText" text="À travailler">
      <formula>NOT(ISERROR(SEARCH("À travailler",W67)))</formula>
    </cfRule>
  </conditionalFormatting>
  <conditionalFormatting sqref="Z67:AB68">
    <cfRule type="containsText" dxfId="104" priority="23" operator="containsText" text="En difficulté">
      <formula>NOT(ISERROR(SEARCH("En difficulté",Z67)))</formula>
    </cfRule>
  </conditionalFormatting>
  <conditionalFormatting sqref="Z67:AB68">
    <cfRule type="containsText" dxfId="103" priority="24" operator="containsText" text="Maîtrisé">
      <formula>NOT(ISERROR(SEARCH("Maîtrisé",Z67)))</formula>
    </cfRule>
  </conditionalFormatting>
  <conditionalFormatting sqref="Z67:AB68">
    <cfRule type="containsText" dxfId="102" priority="22" operator="containsText" text="À travailler">
      <formula>NOT(ISERROR(SEARCH("À travailler",Z67)))</formula>
    </cfRule>
  </conditionalFormatting>
  <conditionalFormatting sqref="AC67:AE68">
    <cfRule type="containsText" dxfId="101" priority="19" operator="containsText" text="En difficulté">
      <formula>NOT(ISERROR(SEARCH("En difficulté",AC67)))</formula>
    </cfRule>
  </conditionalFormatting>
  <conditionalFormatting sqref="AC67:AE68">
    <cfRule type="containsText" dxfId="100" priority="20" operator="containsText" text="Maîtrisé">
      <formula>NOT(ISERROR(SEARCH("Maîtrisé",AC67)))</formula>
    </cfRule>
  </conditionalFormatting>
  <conditionalFormatting sqref="AC67:AE68">
    <cfRule type="containsText" dxfId="99" priority="18" operator="containsText" text="À travailler">
      <formula>NOT(ISERROR(SEARCH("À travailler",AC67)))</formula>
    </cfRule>
  </conditionalFormatting>
  <conditionalFormatting sqref="W13:Y14">
    <cfRule type="containsText" dxfId="98" priority="15" operator="containsText" text="En difficulté">
      <formula>NOT(ISERROR(SEARCH("En difficulté",W13)))</formula>
    </cfRule>
  </conditionalFormatting>
  <conditionalFormatting sqref="W13:Y14">
    <cfRule type="containsText" dxfId="97" priority="16" operator="containsText" text="Maîtrisé">
      <formula>NOT(ISERROR(SEARCH("Maîtrisé",W13)))</formula>
    </cfRule>
  </conditionalFormatting>
  <conditionalFormatting sqref="W13:Y14">
    <cfRule type="containsText" dxfId="96" priority="14" operator="containsText" text="À travailler">
      <formula>NOT(ISERROR(SEARCH("À travailler",W13)))</formula>
    </cfRule>
  </conditionalFormatting>
  <conditionalFormatting sqref="Z13:AB14">
    <cfRule type="containsText" dxfId="95" priority="11" operator="containsText" text="En difficulté">
      <formula>NOT(ISERROR(SEARCH("En difficulté",Z13)))</formula>
    </cfRule>
  </conditionalFormatting>
  <conditionalFormatting sqref="Z13:AB14">
    <cfRule type="containsText" dxfId="94" priority="12" operator="containsText" text="Maîtrisé">
      <formula>NOT(ISERROR(SEARCH("Maîtrisé",Z13)))</formula>
    </cfRule>
  </conditionalFormatting>
  <conditionalFormatting sqref="Z13:AB14">
    <cfRule type="containsText" dxfId="93" priority="10" operator="containsText" text="À travailler">
      <formula>NOT(ISERROR(SEARCH("À travailler",Z13)))</formula>
    </cfRule>
  </conditionalFormatting>
  <conditionalFormatting sqref="AC13:AE14">
    <cfRule type="containsText" dxfId="92" priority="7" operator="containsText" text="En difficulté">
      <formula>NOT(ISERROR(SEARCH("En difficulté",AC13)))</formula>
    </cfRule>
  </conditionalFormatting>
  <conditionalFormatting sqref="AC13:AE14">
    <cfRule type="containsText" dxfId="91" priority="8" operator="containsText" text="Maîtrisé">
      <formula>NOT(ISERROR(SEARCH("Maîtrisé",AC13)))</formula>
    </cfRule>
  </conditionalFormatting>
  <conditionalFormatting sqref="AC13:AE14">
    <cfRule type="containsText" dxfId="90" priority="6" operator="containsText" text="À travailler">
      <formula>NOT(ISERROR(SEARCH("À travailler",AC13)))</formula>
    </cfRule>
  </conditionalFormatting>
  <conditionalFormatting sqref="J13:L14">
    <cfRule type="containsText" dxfId="89" priority="3" operator="containsText" text="En difficulté">
      <formula>NOT(ISERROR(SEARCH("En difficulté",J13)))</formula>
    </cfRule>
  </conditionalFormatting>
  <conditionalFormatting sqref="J13:L14">
    <cfRule type="containsText" dxfId="88" priority="4" operator="containsText" text="Maîtrisé">
      <formula>NOT(ISERROR(SEARCH("Maîtrisé",J13)))</formula>
    </cfRule>
  </conditionalFormatting>
  <conditionalFormatting sqref="J13:L14">
    <cfRule type="containsText" dxfId="87" priority="2" operator="containsText" text="À travailler">
      <formula>NOT(ISERROR(SEARCH("À travailler",J13)))</formula>
    </cfRule>
  </conditionalFormatting>
  <hyperlinks>
    <hyperlink ref="V95:AC96" location="Accueil!A1" display="Retour à l'accueil" xr:uid="{FAF388AE-3792-44D8-A4C3-E8A50F420E14}"/>
  </hyperlinks>
  <pageMargins left="0.7" right="0.7" top="0.75" bottom="0.75" header="0.3" footer="0.3"/>
  <pageSetup scale="58"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7" operator="containsText" id="{11192B54-93EE-4614-9A88-411D0350949B}">
            <xm:f>NOT(ISERROR(SEARCH("-",N17)))</xm:f>
            <xm:f>"-"</xm:f>
            <x14:dxf>
              <font>
                <color theme="1"/>
              </font>
              <fill>
                <patternFill>
                  <bgColor theme="0"/>
                </patternFill>
              </fill>
            </x14:dxf>
          </x14:cfRule>
          <xm:sqref>N17:P20 N23:P26 N71:Q80 AD87:AF92 AD71:AG76 AD80:AF81 AD82 AD77 AG77:AG82 AG87:AG90 S86 AG85 AD19:AF20 AD17</xm:sqref>
        </x14:conditionalFormatting>
        <x14:conditionalFormatting xmlns:xm="http://schemas.microsoft.com/office/excel/2006/main">
          <x14:cfRule type="containsText" priority="133" operator="containsText" id="{EB70203A-C646-4E76-8F0E-4815731C0D63}">
            <xm:f>NOT(ISERROR(SEARCH("-",N27)))</xm:f>
            <xm:f>"-"</xm:f>
            <x14:dxf>
              <font>
                <color theme="1"/>
              </font>
              <fill>
                <patternFill>
                  <bgColor theme="0"/>
                </patternFill>
              </fill>
            </x14:dxf>
          </x14:cfRule>
          <xm:sqref>N27:P28</xm:sqref>
        </x14:conditionalFormatting>
        <x14:conditionalFormatting xmlns:xm="http://schemas.microsoft.com/office/excel/2006/main">
          <x14:cfRule type="containsText" priority="129" operator="containsText" id="{C5D2CCF4-0521-4906-8991-4C47515AF96D}">
            <xm:f>NOT(ISERROR(SEARCH("-",N31)))</xm:f>
            <xm:f>"-"</xm:f>
            <x14:dxf>
              <font>
                <color theme="1"/>
              </font>
              <fill>
                <patternFill>
                  <bgColor theme="0"/>
                </patternFill>
              </fill>
            </x14:dxf>
          </x14:cfRule>
          <xm:sqref>N31:P34</xm:sqref>
        </x14:conditionalFormatting>
        <x14:conditionalFormatting xmlns:xm="http://schemas.microsoft.com/office/excel/2006/main">
          <x14:cfRule type="containsText" priority="125" operator="containsText" id="{60391F0C-BA64-4A4D-BCCA-ABFE8F886FFB}">
            <xm:f>NOT(ISERROR(SEARCH("-",N35)))</xm:f>
            <xm:f>"-"</xm:f>
            <x14:dxf>
              <font>
                <color theme="1"/>
              </font>
              <fill>
                <patternFill>
                  <bgColor theme="0"/>
                </patternFill>
              </fill>
            </x14:dxf>
          </x14:cfRule>
          <xm:sqref>N35:P36</xm:sqref>
        </x14:conditionalFormatting>
        <x14:conditionalFormatting xmlns:xm="http://schemas.microsoft.com/office/excel/2006/main">
          <x14:cfRule type="containsText" priority="121" operator="containsText" id="{F322A9F1-CA23-4B58-836F-69E45E53BE34}">
            <xm:f>NOT(ISERROR(SEARCH("-",N39)))</xm:f>
            <xm:f>"-"</xm:f>
            <x14:dxf>
              <font>
                <color theme="1"/>
              </font>
              <fill>
                <patternFill>
                  <bgColor theme="0"/>
                </patternFill>
              </fill>
            </x14:dxf>
          </x14:cfRule>
          <xm:sqref>N39:P42</xm:sqref>
        </x14:conditionalFormatting>
        <x14:conditionalFormatting xmlns:xm="http://schemas.microsoft.com/office/excel/2006/main">
          <x14:cfRule type="containsText" priority="117" operator="containsText" id="{E2701F6E-0795-448C-B6EB-0A5898B829A7}">
            <xm:f>NOT(ISERROR(SEARCH("-",N11)))</xm:f>
            <xm:f>"-"</xm:f>
            <x14:dxf>
              <font>
                <color theme="1"/>
              </font>
              <fill>
                <patternFill>
                  <bgColor theme="0"/>
                </patternFill>
              </fill>
            </x14:dxf>
          </x14:cfRule>
          <xm:sqref>N43:P45 P11:P14</xm:sqref>
        </x14:conditionalFormatting>
        <x14:conditionalFormatting xmlns:xm="http://schemas.microsoft.com/office/excel/2006/main">
          <x14:cfRule type="containsText" priority="113" operator="containsText" id="{0B1F1A54-82E4-4EB0-83B7-C9B9EACBA62A}">
            <xm:f>NOT(ISERROR(SEARCH("-",N81)))</xm:f>
            <xm:f>"-"</xm:f>
            <x14:dxf>
              <font>
                <color theme="1"/>
              </font>
              <fill>
                <patternFill>
                  <bgColor theme="0"/>
                </patternFill>
              </fill>
            </x14:dxf>
          </x14:cfRule>
          <xm:sqref>N81:Q82</xm:sqref>
        </x14:conditionalFormatting>
        <x14:conditionalFormatting xmlns:xm="http://schemas.microsoft.com/office/excel/2006/main">
          <x14:cfRule type="containsText" priority="109" operator="containsText" id="{8057FB26-C232-48CE-868B-9FBB1AC03DAC}">
            <xm:f>NOT(ISERROR(SEARCH("-",N83)))</xm:f>
            <xm:f>"-"</xm:f>
            <x14:dxf>
              <font>
                <color theme="1"/>
              </font>
              <fill>
                <patternFill>
                  <bgColor theme="0"/>
                </patternFill>
              </fill>
            </x14:dxf>
          </x14:cfRule>
          <xm:sqref>N83:Q86</xm:sqref>
        </x14:conditionalFormatting>
        <x14:conditionalFormatting xmlns:xm="http://schemas.microsoft.com/office/excel/2006/main">
          <x14:cfRule type="containsText" priority="105" operator="containsText" id="{1512D1D6-590A-4AEB-826A-932C761009A0}">
            <xm:f>NOT(ISERROR(SEARCH("-",N87)))</xm:f>
            <xm:f>"-"</xm:f>
            <x14:dxf>
              <font>
                <color theme="1"/>
              </font>
              <fill>
                <patternFill>
                  <bgColor theme="0"/>
                </patternFill>
              </fill>
            </x14:dxf>
          </x14:cfRule>
          <xm:sqref>N87:Q88</xm:sqref>
        </x14:conditionalFormatting>
        <x14:conditionalFormatting xmlns:xm="http://schemas.microsoft.com/office/excel/2006/main">
          <x14:cfRule type="containsText" priority="101" operator="containsText" id="{4BFE9BFF-5F97-4FEA-A7DF-AE81BF872390}">
            <xm:f>NOT(ISERROR(SEARCH("-",N89)))</xm:f>
            <xm:f>"-"</xm:f>
            <x14:dxf>
              <font>
                <color theme="1"/>
              </font>
              <fill>
                <patternFill>
                  <bgColor theme="0"/>
                </patternFill>
              </fill>
            </x14:dxf>
          </x14:cfRule>
          <xm:sqref>N89:Q90</xm:sqref>
        </x14:conditionalFormatting>
        <x14:conditionalFormatting xmlns:xm="http://schemas.microsoft.com/office/excel/2006/main">
          <x14:cfRule type="containsText" priority="97" operator="containsText" id="{4D18ED14-35A5-4054-AB2D-8B2CEB0296D7}">
            <xm:f>NOT(ISERROR(SEARCH("-",N93)))</xm:f>
            <xm:f>"-"</xm:f>
            <x14:dxf>
              <font>
                <color theme="1"/>
              </font>
              <fill>
                <patternFill>
                  <bgColor theme="0"/>
                </patternFill>
              </fill>
            </x14:dxf>
          </x14:cfRule>
          <xm:sqref>N93:Q96</xm:sqref>
        </x14:conditionalFormatting>
        <x14:conditionalFormatting xmlns:xm="http://schemas.microsoft.com/office/excel/2006/main">
          <x14:cfRule type="containsText" priority="93" operator="containsText" id="{55E5A7DF-F6D6-4AC1-8DBF-01A20A3D48BD}">
            <xm:f>NOT(ISERROR(SEARCH("-",AD21)))</xm:f>
            <xm:f>"-"</xm:f>
            <x14:dxf>
              <font>
                <color theme="1"/>
              </font>
              <fill>
                <patternFill>
                  <bgColor theme="0"/>
                </patternFill>
              </fill>
            </x14:dxf>
          </x14:cfRule>
          <xm:sqref>AD21:AF22</xm:sqref>
        </x14:conditionalFormatting>
        <x14:conditionalFormatting xmlns:xm="http://schemas.microsoft.com/office/excel/2006/main">
          <x14:cfRule type="containsText" priority="89" operator="containsText" id="{4688808D-1CDF-49A7-AB6B-0D447F036D36}">
            <xm:f>NOT(ISERROR(SEARCH("-",AD23)))</xm:f>
            <xm:f>"-"</xm:f>
            <x14:dxf>
              <font>
                <color theme="1"/>
              </font>
              <fill>
                <patternFill>
                  <bgColor theme="0"/>
                </patternFill>
              </fill>
            </x14:dxf>
          </x14:cfRule>
          <xm:sqref>AD23:AF26</xm:sqref>
        </x14:conditionalFormatting>
        <x14:conditionalFormatting xmlns:xm="http://schemas.microsoft.com/office/excel/2006/main">
          <x14:cfRule type="containsText" priority="85" operator="containsText" id="{15C4C3D6-F9D8-44BF-B7C1-460E5DAFDECE}">
            <xm:f>NOT(ISERROR(SEARCH("-",AD27)))</xm:f>
            <xm:f>"-"</xm:f>
            <x14:dxf>
              <font>
                <color theme="1"/>
              </font>
              <fill>
                <patternFill>
                  <bgColor theme="0"/>
                </patternFill>
              </fill>
            </x14:dxf>
          </x14:cfRule>
          <xm:sqref>AD27:AF28</xm:sqref>
        </x14:conditionalFormatting>
        <x14:conditionalFormatting xmlns:xm="http://schemas.microsoft.com/office/excel/2006/main">
          <x14:cfRule type="containsText" priority="81" operator="containsText" id="{34CA71AD-2AA0-4CF2-809E-55D45B4B6848}">
            <xm:f>NOT(ISERROR(SEARCH("-",AD29)))</xm:f>
            <xm:f>"-"</xm:f>
            <x14:dxf>
              <font>
                <color theme="1"/>
              </font>
              <fill>
                <patternFill>
                  <bgColor theme="0"/>
                </patternFill>
              </fill>
            </x14:dxf>
          </x14:cfRule>
          <xm:sqref>AD29:AF30</xm:sqref>
        </x14:conditionalFormatting>
        <x14:conditionalFormatting xmlns:xm="http://schemas.microsoft.com/office/excel/2006/main">
          <x14:cfRule type="containsText" priority="77" operator="containsText" id="{CE996ADB-AB96-4624-AF24-FBF1A487002A}">
            <xm:f>NOT(ISERROR(SEARCH("-",AD31)))</xm:f>
            <xm:f>"-"</xm:f>
            <x14:dxf>
              <font>
                <color theme="1"/>
              </font>
              <fill>
                <patternFill>
                  <bgColor theme="0"/>
                </patternFill>
              </fill>
            </x14:dxf>
          </x14:cfRule>
          <xm:sqref>AD31:AF32</xm:sqref>
        </x14:conditionalFormatting>
        <x14:conditionalFormatting xmlns:xm="http://schemas.microsoft.com/office/excel/2006/main">
          <x14:cfRule type="containsText" priority="73" operator="containsText" id="{D17C3D39-BC2D-4C79-948F-67B71963DFAC}">
            <xm:f>NOT(ISERROR(SEARCH("-",AD35)))</xm:f>
            <xm:f>"-"</xm:f>
            <x14:dxf>
              <font>
                <color theme="1"/>
              </font>
              <fill>
                <patternFill>
                  <bgColor theme="0"/>
                </patternFill>
              </fill>
            </x14:dxf>
          </x14:cfRule>
          <xm:sqref>AD35:AF38</xm:sqref>
        </x14:conditionalFormatting>
        <x14:conditionalFormatting xmlns:xm="http://schemas.microsoft.com/office/excel/2006/main">
          <x14:cfRule type="containsText" priority="69" operator="containsText" id="{9E6E74F8-872C-4AE6-A5AD-ABBAC91AB575}">
            <xm:f>NOT(ISERROR(SEARCH("-",AD41)))</xm:f>
            <xm:f>"-"</xm:f>
            <x14:dxf>
              <font>
                <color theme="1"/>
              </font>
              <fill>
                <patternFill>
                  <bgColor theme="0"/>
                </patternFill>
              </fill>
            </x14:dxf>
          </x14:cfRule>
          <xm:sqref>AD41:AF42</xm:sqref>
        </x14:conditionalFormatting>
        <x14:conditionalFormatting xmlns:xm="http://schemas.microsoft.com/office/excel/2006/main">
          <x14:cfRule type="containsText" priority="65" operator="containsText" id="{BB1A8D9F-9DB2-43A2-8C2C-587ABBDA3073}">
            <xm:f>NOT(ISERROR(SEARCH("-",AD43)))</xm:f>
            <xm:f>"-"</xm:f>
            <x14:dxf>
              <font>
                <color theme="1"/>
              </font>
              <fill>
                <patternFill>
                  <bgColor theme="0"/>
                </patternFill>
              </fill>
            </x14:dxf>
          </x14:cfRule>
          <xm:sqref>AD43:AF46</xm:sqref>
        </x14:conditionalFormatting>
        <x14:conditionalFormatting xmlns:xm="http://schemas.microsoft.com/office/excel/2006/main">
          <x14:cfRule type="containsText" priority="61" operator="containsText" id="{15CD93BA-CCD1-45B2-B799-726C8F59127D}">
            <xm:f>NOT(ISERROR(SEARCH("-",AD47)))</xm:f>
            <xm:f>"-"</xm:f>
            <x14:dxf>
              <font>
                <color theme="1"/>
              </font>
              <fill>
                <patternFill>
                  <bgColor theme="0"/>
                </patternFill>
              </fill>
            </x14:dxf>
          </x14:cfRule>
          <xm:sqref>AD47:AF48</xm:sqref>
        </x14:conditionalFormatting>
        <x14:conditionalFormatting xmlns:xm="http://schemas.microsoft.com/office/excel/2006/main">
          <x14:cfRule type="containsText" priority="57" operator="containsText" id="{4EF7E2CE-1C39-4538-AA40-5DD2F47C1EB5}">
            <xm:f>NOT(ISERROR(SEARCH("-",AD49)))</xm:f>
            <xm:f>"-"</xm:f>
            <x14:dxf>
              <font>
                <color theme="1"/>
              </font>
              <fill>
                <patternFill>
                  <bgColor theme="0"/>
                </patternFill>
              </fill>
            </x14:dxf>
          </x14:cfRule>
          <xm:sqref>AD49:AF50</xm:sqref>
        </x14:conditionalFormatting>
        <x14:conditionalFormatting xmlns:xm="http://schemas.microsoft.com/office/excel/2006/main">
          <x14:cfRule type="containsText" priority="53" operator="containsText" id="{0ED4E13B-BB7B-4056-932B-82665CF31D21}">
            <xm:f>NOT(ISERROR(SEARCH("-",AD53)))</xm:f>
            <xm:f>"-"</xm:f>
            <x14:dxf>
              <font>
                <color theme="1"/>
              </font>
              <fill>
                <patternFill>
                  <bgColor theme="0"/>
                </patternFill>
              </fill>
            </x14:dxf>
          </x14:cfRule>
          <xm:sqref>AD53:AF56</xm:sqref>
        </x14:conditionalFormatting>
        <x14:conditionalFormatting xmlns:xm="http://schemas.microsoft.com/office/excel/2006/main">
          <x14:cfRule type="containsText" priority="49" operator="containsText" id="{1668DB77-468E-44F8-B76E-F61BFEEC55CF}">
            <xm:f>NOT(ISERROR(SEARCH("-",AD57)))</xm:f>
            <xm:f>"-"</xm:f>
            <x14:dxf>
              <font>
                <color theme="1"/>
              </font>
              <fill>
                <patternFill>
                  <bgColor theme="0"/>
                </patternFill>
              </fill>
            </x14:dxf>
          </x14:cfRule>
          <xm:sqref>AD57:AF58</xm:sqref>
        </x14:conditionalFormatting>
        <x14:conditionalFormatting xmlns:xm="http://schemas.microsoft.com/office/excel/2006/main">
          <x14:cfRule type="containsText" priority="45" operator="containsText" id="{E760D962-1013-454C-8F05-D26D3C8C1C53}">
            <xm:f>NOT(ISERROR(SEARCH("-",G13)))</xm:f>
            <xm:f>"-"</xm:f>
            <x14:dxf>
              <font>
                <color theme="1"/>
              </font>
              <fill>
                <patternFill>
                  <bgColor theme="0"/>
                </patternFill>
              </fill>
            </x14:dxf>
          </x14:cfRule>
          <xm:sqref>G13:I14</xm:sqref>
        </x14:conditionalFormatting>
        <x14:conditionalFormatting xmlns:xm="http://schemas.microsoft.com/office/excel/2006/main">
          <x14:cfRule type="containsText" priority="41" operator="containsText" id="{346F328D-9966-430F-AD0B-4DC6E796A4EA}">
            <xm:f>NOT(ISERROR(SEARCH("-",M13)))</xm:f>
            <xm:f>"-"</xm:f>
            <x14:dxf>
              <font>
                <color theme="1"/>
              </font>
              <fill>
                <patternFill>
                  <bgColor theme="0"/>
                </patternFill>
              </fill>
            </x14:dxf>
          </x14:cfRule>
          <xm:sqref>M13:O14</xm:sqref>
        </x14:conditionalFormatting>
        <x14:conditionalFormatting xmlns:xm="http://schemas.microsoft.com/office/excel/2006/main">
          <x14:cfRule type="containsText" priority="37" operator="containsText" id="{0D48A04C-518C-4C52-A39F-A991402BC338}">
            <xm:f>NOT(ISERROR(SEARCH("-",G67)))</xm:f>
            <xm:f>"-"</xm:f>
            <x14:dxf>
              <font>
                <color theme="1"/>
              </font>
              <fill>
                <patternFill>
                  <bgColor theme="0"/>
                </patternFill>
              </fill>
            </x14:dxf>
          </x14:cfRule>
          <xm:sqref>G67:I68</xm:sqref>
        </x14:conditionalFormatting>
        <x14:conditionalFormatting xmlns:xm="http://schemas.microsoft.com/office/excel/2006/main">
          <x14:cfRule type="containsText" priority="33" operator="containsText" id="{153AA2E7-A328-4EED-8CE3-D76B89E441F4}">
            <xm:f>NOT(ISERROR(SEARCH("-",J67)))</xm:f>
            <xm:f>"-"</xm:f>
            <x14:dxf>
              <font>
                <color theme="1"/>
              </font>
              <fill>
                <patternFill>
                  <bgColor theme="0"/>
                </patternFill>
              </fill>
            </x14:dxf>
          </x14:cfRule>
          <xm:sqref>J67:L68</xm:sqref>
        </x14:conditionalFormatting>
        <x14:conditionalFormatting xmlns:xm="http://schemas.microsoft.com/office/excel/2006/main">
          <x14:cfRule type="containsText" priority="29" operator="containsText" id="{D1841430-B97A-47A7-89DC-2B96F7DD86B0}">
            <xm:f>NOT(ISERROR(SEARCH("-",M67)))</xm:f>
            <xm:f>"-"</xm:f>
            <x14:dxf>
              <font>
                <color theme="1"/>
              </font>
              <fill>
                <patternFill>
                  <bgColor theme="0"/>
                </patternFill>
              </fill>
            </x14:dxf>
          </x14:cfRule>
          <xm:sqref>M67:O68</xm:sqref>
        </x14:conditionalFormatting>
        <x14:conditionalFormatting xmlns:xm="http://schemas.microsoft.com/office/excel/2006/main">
          <x14:cfRule type="containsText" priority="25" operator="containsText" id="{ACD02433-0CA9-40EA-841F-3A5EF51DB4F6}">
            <xm:f>NOT(ISERROR(SEARCH("-",W67)))</xm:f>
            <xm:f>"-"</xm:f>
            <x14:dxf>
              <font>
                <color theme="1"/>
              </font>
              <fill>
                <patternFill>
                  <bgColor theme="0"/>
                </patternFill>
              </fill>
            </x14:dxf>
          </x14:cfRule>
          <xm:sqref>W67:Y68</xm:sqref>
        </x14:conditionalFormatting>
        <x14:conditionalFormatting xmlns:xm="http://schemas.microsoft.com/office/excel/2006/main">
          <x14:cfRule type="containsText" priority="21" operator="containsText" id="{E36BA6E9-7D14-4777-9411-06F459F1C4CA}">
            <xm:f>NOT(ISERROR(SEARCH("-",Z67)))</xm:f>
            <xm:f>"-"</xm:f>
            <x14:dxf>
              <font>
                <color theme="1"/>
              </font>
              <fill>
                <patternFill>
                  <bgColor theme="0"/>
                </patternFill>
              </fill>
            </x14:dxf>
          </x14:cfRule>
          <xm:sqref>Z67:AB68</xm:sqref>
        </x14:conditionalFormatting>
        <x14:conditionalFormatting xmlns:xm="http://schemas.microsoft.com/office/excel/2006/main">
          <x14:cfRule type="containsText" priority="17" operator="containsText" id="{5D2BA6FE-A034-48AC-B28F-47355C1D0B37}">
            <xm:f>NOT(ISERROR(SEARCH("-",AC67)))</xm:f>
            <xm:f>"-"</xm:f>
            <x14:dxf>
              <font>
                <color theme="1"/>
              </font>
              <fill>
                <patternFill>
                  <bgColor theme="0"/>
                </patternFill>
              </fill>
            </x14:dxf>
          </x14:cfRule>
          <xm:sqref>AC67:AE68</xm:sqref>
        </x14:conditionalFormatting>
        <x14:conditionalFormatting xmlns:xm="http://schemas.microsoft.com/office/excel/2006/main">
          <x14:cfRule type="containsText" priority="13" operator="containsText" id="{2A991F84-792E-4032-8B5D-BA26291DEC7C}">
            <xm:f>NOT(ISERROR(SEARCH("-",W13)))</xm:f>
            <xm:f>"-"</xm:f>
            <x14:dxf>
              <font>
                <color theme="1"/>
              </font>
              <fill>
                <patternFill>
                  <bgColor theme="0"/>
                </patternFill>
              </fill>
            </x14:dxf>
          </x14:cfRule>
          <xm:sqref>W13:Y14</xm:sqref>
        </x14:conditionalFormatting>
        <x14:conditionalFormatting xmlns:xm="http://schemas.microsoft.com/office/excel/2006/main">
          <x14:cfRule type="containsText" priority="9" operator="containsText" id="{3779CC1B-96D7-461C-B6CB-A031BD3D9D64}">
            <xm:f>NOT(ISERROR(SEARCH("-",Z13)))</xm:f>
            <xm:f>"-"</xm:f>
            <x14:dxf>
              <font>
                <color theme="1"/>
              </font>
              <fill>
                <patternFill>
                  <bgColor theme="0"/>
                </patternFill>
              </fill>
            </x14:dxf>
          </x14:cfRule>
          <xm:sqref>Z13:AB14</xm:sqref>
        </x14:conditionalFormatting>
        <x14:conditionalFormatting xmlns:xm="http://schemas.microsoft.com/office/excel/2006/main">
          <x14:cfRule type="containsText" priority="5" operator="containsText" id="{E8A618D1-2F7C-4CA5-8F80-92B2FAE75570}">
            <xm:f>NOT(ISERROR(SEARCH("-",AC13)))</xm:f>
            <xm:f>"-"</xm:f>
            <x14:dxf>
              <font>
                <color theme="1"/>
              </font>
              <fill>
                <patternFill>
                  <bgColor theme="0"/>
                </patternFill>
              </fill>
            </x14:dxf>
          </x14:cfRule>
          <xm:sqref>AC13:AE14</xm:sqref>
        </x14:conditionalFormatting>
        <x14:conditionalFormatting xmlns:xm="http://schemas.microsoft.com/office/excel/2006/main">
          <x14:cfRule type="containsText" priority="1" operator="containsText" id="{F5C4393E-CB48-487C-B7F2-95987F3BC3B5}">
            <xm:f>NOT(ISERROR(SEARCH("-",J13)))</xm:f>
            <xm:f>"-"</xm:f>
            <x14:dxf>
              <font>
                <color theme="1"/>
              </font>
              <fill>
                <patternFill>
                  <bgColor theme="0"/>
                </patternFill>
              </fill>
            </x14:dxf>
          </x14:cfRule>
          <xm:sqref>J13:L14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4EACC-98DB-463F-AF1C-1F4E5FC745C5}">
  <sheetPr codeName="Feuil4">
    <pageSetUpPr fitToPage="1"/>
  </sheetPr>
  <dimension ref="A1:AV42"/>
  <sheetViews>
    <sheetView zoomScale="88" zoomScaleNormal="88" workbookViewId="0"/>
  </sheetViews>
  <sheetFormatPr baseColWidth="10" defaultColWidth="8.85546875" defaultRowHeight="15" x14ac:dyDescent="0.25"/>
  <cols>
    <col min="1" max="2" width="4.7109375" style="1" customWidth="1"/>
    <col min="3" max="5" width="5.7109375" style="1" customWidth="1"/>
    <col min="6" max="7" width="3.28515625" style="1" customWidth="1"/>
    <col min="8" max="9" width="5.7109375" style="1" customWidth="1"/>
    <col min="10" max="11" width="2.7109375" style="1" customWidth="1"/>
    <col min="12" max="13" width="5.7109375" style="1" customWidth="1"/>
    <col min="14" max="15" width="3.28515625" style="1" customWidth="1"/>
    <col min="16" max="18" width="5.7109375" style="1" customWidth="1"/>
    <col min="19" max="31" width="4.7109375" style="1" customWidth="1"/>
    <col min="32" max="34" width="5.7109375" style="1" customWidth="1"/>
    <col min="35" max="36" width="3.28515625" style="1" customWidth="1"/>
    <col min="37" max="38" width="5.7109375" style="1" customWidth="1"/>
    <col min="39" max="40" width="2.7109375" style="1" customWidth="1"/>
    <col min="41" max="42" width="5.7109375" style="1" customWidth="1"/>
    <col min="43" max="44" width="3.28515625" style="1" customWidth="1"/>
    <col min="45" max="47" width="5.7109375" style="1" customWidth="1"/>
    <col min="48" max="49" width="4.7109375" style="1" customWidth="1"/>
    <col min="50" max="16384" width="8.85546875" style="1"/>
  </cols>
  <sheetData>
    <row r="1" spans="1:48" ht="15.75" thickBot="1" x14ac:dyDescent="0.3">
      <c r="A1" s="79"/>
    </row>
    <row r="2" spans="1:48" x14ac:dyDescent="0.25">
      <c r="B2" s="54"/>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9"/>
    </row>
    <row r="3" spans="1:48" ht="15" customHeight="1" thickBot="1" x14ac:dyDescent="0.3">
      <c r="B3" s="56"/>
      <c r="C3" s="16"/>
      <c r="D3" s="16"/>
      <c r="E3" s="16"/>
      <c r="F3" s="16"/>
      <c r="G3" s="16"/>
      <c r="H3" s="16"/>
      <c r="I3" s="16"/>
      <c r="J3" s="16"/>
      <c r="K3" s="16"/>
      <c r="L3" s="16"/>
      <c r="M3" s="16"/>
      <c r="N3" s="16"/>
      <c r="O3" s="16"/>
      <c r="P3" s="16"/>
      <c r="Q3" s="16"/>
      <c r="R3" s="16"/>
      <c r="S3" s="16"/>
      <c r="T3" s="241" t="s">
        <v>266</v>
      </c>
      <c r="U3" s="241"/>
      <c r="V3" s="241"/>
      <c r="W3" s="241"/>
      <c r="X3" s="241"/>
      <c r="Y3" s="241"/>
      <c r="Z3" s="241"/>
      <c r="AA3" s="241"/>
      <c r="AB3" s="241"/>
      <c r="AC3" s="241"/>
      <c r="AD3" s="241"/>
      <c r="AE3" s="16"/>
      <c r="AF3" s="16"/>
      <c r="AG3" s="16"/>
      <c r="AH3" s="16"/>
      <c r="AI3" s="16"/>
      <c r="AJ3" s="16"/>
      <c r="AK3" s="16"/>
      <c r="AL3" s="16"/>
      <c r="AM3" s="16"/>
      <c r="AN3" s="16"/>
      <c r="AO3" s="16"/>
      <c r="AP3" s="16"/>
      <c r="AQ3" s="16"/>
      <c r="AR3" s="16"/>
      <c r="AS3" s="16"/>
      <c r="AT3" s="16"/>
      <c r="AU3" s="16"/>
      <c r="AV3" s="60"/>
    </row>
    <row r="4" spans="1:48" ht="15" customHeight="1" x14ac:dyDescent="0.25">
      <c r="B4" s="56"/>
      <c r="C4" s="82"/>
      <c r="D4" s="359" t="s">
        <v>29</v>
      </c>
      <c r="E4" s="360"/>
      <c r="F4" s="361"/>
      <c r="G4" s="503" t="s">
        <v>298</v>
      </c>
      <c r="H4" s="504"/>
      <c r="I4" s="504"/>
      <c r="J4" s="504"/>
      <c r="K4" s="504"/>
      <c r="L4" s="504"/>
      <c r="M4" s="504"/>
      <c r="N4" s="504"/>
      <c r="O4" s="504"/>
      <c r="P4" s="504"/>
      <c r="Q4" s="505"/>
      <c r="R4" s="16"/>
      <c r="S4" s="16"/>
      <c r="T4" s="241"/>
      <c r="U4" s="241"/>
      <c r="V4" s="241"/>
      <c r="W4" s="241"/>
      <c r="X4" s="241"/>
      <c r="Y4" s="241"/>
      <c r="Z4" s="241"/>
      <c r="AA4" s="241"/>
      <c r="AB4" s="241"/>
      <c r="AC4" s="241"/>
      <c r="AD4" s="241"/>
      <c r="AE4" s="16"/>
      <c r="AF4" s="82"/>
      <c r="AG4" s="242" t="s">
        <v>31</v>
      </c>
      <c r="AH4" s="243"/>
      <c r="AI4" s="244"/>
      <c r="AJ4" s="494" t="s">
        <v>298</v>
      </c>
      <c r="AK4" s="495"/>
      <c r="AL4" s="495"/>
      <c r="AM4" s="495"/>
      <c r="AN4" s="495"/>
      <c r="AO4" s="495"/>
      <c r="AP4" s="495"/>
      <c r="AQ4" s="495"/>
      <c r="AR4" s="495"/>
      <c r="AS4" s="495"/>
      <c r="AT4" s="496"/>
      <c r="AU4" s="16"/>
      <c r="AV4" s="60"/>
    </row>
    <row r="5" spans="1:48" ht="15" customHeight="1" x14ac:dyDescent="0.25">
      <c r="B5" s="56"/>
      <c r="C5" s="17"/>
      <c r="D5" s="539"/>
      <c r="E5" s="540"/>
      <c r="F5" s="541"/>
      <c r="G5" s="506" t="s">
        <v>265</v>
      </c>
      <c r="H5" s="507"/>
      <c r="I5" s="507"/>
      <c r="J5" s="507"/>
      <c r="K5" s="507"/>
      <c r="L5" s="507"/>
      <c r="M5" s="507"/>
      <c r="N5" s="507"/>
      <c r="O5" s="507"/>
      <c r="P5" s="507"/>
      <c r="Q5" s="508"/>
      <c r="R5" s="16"/>
      <c r="S5" s="16"/>
      <c r="T5" s="241"/>
      <c r="U5" s="241"/>
      <c r="V5" s="241"/>
      <c r="W5" s="241"/>
      <c r="X5" s="241"/>
      <c r="Y5" s="241"/>
      <c r="Z5" s="241"/>
      <c r="AA5" s="241"/>
      <c r="AB5" s="241"/>
      <c r="AC5" s="241"/>
      <c r="AD5" s="241"/>
      <c r="AE5" s="16"/>
      <c r="AF5" s="17"/>
      <c r="AG5" s="533"/>
      <c r="AH5" s="534"/>
      <c r="AI5" s="535"/>
      <c r="AJ5" s="497" t="s">
        <v>265</v>
      </c>
      <c r="AK5" s="498"/>
      <c r="AL5" s="498"/>
      <c r="AM5" s="498"/>
      <c r="AN5" s="498"/>
      <c r="AO5" s="498"/>
      <c r="AP5" s="498"/>
      <c r="AQ5" s="498"/>
      <c r="AR5" s="498"/>
      <c r="AS5" s="498"/>
      <c r="AT5" s="499"/>
      <c r="AU5" s="16"/>
      <c r="AV5" s="60"/>
    </row>
    <row r="6" spans="1:48" ht="15" customHeight="1" thickBot="1" x14ac:dyDescent="0.3">
      <c r="B6" s="56"/>
      <c r="C6" s="16"/>
      <c r="D6" s="362"/>
      <c r="E6" s="363"/>
      <c r="F6" s="364"/>
      <c r="G6" s="509"/>
      <c r="H6" s="510"/>
      <c r="I6" s="510"/>
      <c r="J6" s="510"/>
      <c r="K6" s="510"/>
      <c r="L6" s="510"/>
      <c r="M6" s="510"/>
      <c r="N6" s="510"/>
      <c r="O6" s="510"/>
      <c r="P6" s="510"/>
      <c r="Q6" s="511"/>
      <c r="R6" s="16"/>
      <c r="S6" s="16"/>
      <c r="T6" s="16"/>
      <c r="U6" s="16"/>
      <c r="V6" s="16"/>
      <c r="W6" s="16"/>
      <c r="X6" s="16"/>
      <c r="Y6" s="16"/>
      <c r="Z6" s="16"/>
      <c r="AA6" s="16"/>
      <c r="AB6" s="16"/>
      <c r="AC6" s="16"/>
      <c r="AD6" s="16"/>
      <c r="AE6" s="16"/>
      <c r="AF6" s="16"/>
      <c r="AG6" s="245"/>
      <c r="AH6" s="246"/>
      <c r="AI6" s="247"/>
      <c r="AJ6" s="500"/>
      <c r="AK6" s="501"/>
      <c r="AL6" s="501"/>
      <c r="AM6" s="501"/>
      <c r="AN6" s="501"/>
      <c r="AO6" s="501"/>
      <c r="AP6" s="501"/>
      <c r="AQ6" s="501"/>
      <c r="AR6" s="501"/>
      <c r="AS6" s="501"/>
      <c r="AT6" s="502"/>
      <c r="AU6" s="16"/>
      <c r="AV6" s="60"/>
    </row>
    <row r="7" spans="1:48" ht="15" customHeight="1" x14ac:dyDescent="0.25">
      <c r="B7" s="56"/>
      <c r="C7" s="16"/>
      <c r="D7" s="16"/>
      <c r="E7" s="16"/>
      <c r="F7" s="16"/>
      <c r="G7" s="16"/>
      <c r="H7" s="16"/>
      <c r="I7" s="16"/>
      <c r="J7" s="16"/>
      <c r="K7" s="16"/>
      <c r="L7" s="16"/>
      <c r="M7" s="16"/>
      <c r="N7" s="16"/>
      <c r="O7" s="16"/>
      <c r="P7" s="16"/>
      <c r="Q7" s="16"/>
      <c r="R7" s="16"/>
      <c r="S7" s="16"/>
      <c r="T7" s="349" t="s">
        <v>72</v>
      </c>
      <c r="U7" s="350"/>
      <c r="V7" s="350"/>
      <c r="W7" s="350"/>
      <c r="X7" s="350"/>
      <c r="Y7" s="350"/>
      <c r="Z7" s="350"/>
      <c r="AA7" s="350"/>
      <c r="AB7" s="350"/>
      <c r="AC7" s="350"/>
      <c r="AD7" s="351"/>
      <c r="AE7" s="16"/>
      <c r="AF7" s="16"/>
      <c r="AG7" s="16"/>
      <c r="AH7" s="16"/>
      <c r="AI7" s="16"/>
      <c r="AJ7" s="16"/>
      <c r="AK7" s="16"/>
      <c r="AL7" s="16"/>
      <c r="AM7" s="16"/>
      <c r="AN7" s="16"/>
      <c r="AO7" s="16"/>
      <c r="AP7" s="16"/>
      <c r="AQ7" s="16"/>
      <c r="AR7" s="16"/>
      <c r="AS7" s="16"/>
      <c r="AT7" s="16"/>
      <c r="AU7" s="16"/>
      <c r="AV7" s="60"/>
    </row>
    <row r="8" spans="1:48" ht="15" customHeight="1" thickBot="1" x14ac:dyDescent="0.3">
      <c r="B8" s="56"/>
      <c r="C8" s="487" t="s">
        <v>264</v>
      </c>
      <c r="D8" s="487"/>
      <c r="E8" s="487"/>
      <c r="F8" s="487"/>
      <c r="G8" s="487"/>
      <c r="H8" s="487"/>
      <c r="I8" s="487"/>
      <c r="J8" s="16"/>
      <c r="K8" s="16"/>
      <c r="L8" s="487" t="s">
        <v>267</v>
      </c>
      <c r="M8" s="487"/>
      <c r="N8" s="487"/>
      <c r="O8" s="487"/>
      <c r="P8" s="487"/>
      <c r="Q8" s="487"/>
      <c r="R8" s="487"/>
      <c r="S8" s="16"/>
      <c r="T8" s="352"/>
      <c r="U8" s="353"/>
      <c r="V8" s="353"/>
      <c r="W8" s="353"/>
      <c r="X8" s="353"/>
      <c r="Y8" s="353"/>
      <c r="Z8" s="353"/>
      <c r="AA8" s="353"/>
      <c r="AB8" s="353"/>
      <c r="AC8" s="353"/>
      <c r="AD8" s="354"/>
      <c r="AE8" s="16"/>
      <c r="AF8" s="487" t="s">
        <v>264</v>
      </c>
      <c r="AG8" s="487"/>
      <c r="AH8" s="487"/>
      <c r="AI8" s="487"/>
      <c r="AJ8" s="487"/>
      <c r="AK8" s="487"/>
      <c r="AL8" s="487"/>
      <c r="AM8" s="16"/>
      <c r="AN8" s="16"/>
      <c r="AO8" s="487" t="s">
        <v>268</v>
      </c>
      <c r="AP8" s="487"/>
      <c r="AQ8" s="487"/>
      <c r="AR8" s="487"/>
      <c r="AS8" s="487"/>
      <c r="AT8" s="487"/>
      <c r="AU8" s="487"/>
      <c r="AV8" s="60"/>
    </row>
    <row r="9" spans="1:48" ht="15" customHeight="1" x14ac:dyDescent="0.25">
      <c r="B9" s="56"/>
      <c r="C9" s="480" t="s">
        <v>269</v>
      </c>
      <c r="D9" s="481"/>
      <c r="E9" s="481"/>
      <c r="F9" s="481"/>
      <c r="G9" s="481"/>
      <c r="H9" s="481"/>
      <c r="I9" s="482"/>
      <c r="J9" s="16"/>
      <c r="K9" s="16"/>
      <c r="L9" s="480" t="s">
        <v>270</v>
      </c>
      <c r="M9" s="481"/>
      <c r="N9" s="481"/>
      <c r="O9" s="481"/>
      <c r="P9" s="481"/>
      <c r="Q9" s="481"/>
      <c r="R9" s="482"/>
      <c r="S9" s="16"/>
      <c r="T9" s="355" t="s">
        <v>74</v>
      </c>
      <c r="U9" s="356"/>
      <c r="V9" s="356"/>
      <c r="W9" s="356"/>
      <c r="X9" s="356"/>
      <c r="Y9" s="483" t="str">
        <f>IF(Profil!S8="","",Profil!S8)</f>
        <v/>
      </c>
      <c r="Z9" s="483"/>
      <c r="AA9" s="483"/>
      <c r="AB9" s="483"/>
      <c r="AC9" s="483"/>
      <c r="AD9" s="484"/>
      <c r="AE9" s="16"/>
      <c r="AF9" s="480" t="s">
        <v>269</v>
      </c>
      <c r="AG9" s="481"/>
      <c r="AH9" s="481"/>
      <c r="AI9" s="481"/>
      <c r="AJ9" s="481"/>
      <c r="AK9" s="481"/>
      <c r="AL9" s="482"/>
      <c r="AM9" s="16"/>
      <c r="AN9" s="16"/>
      <c r="AO9" s="480" t="s">
        <v>270</v>
      </c>
      <c r="AP9" s="481"/>
      <c r="AQ9" s="481"/>
      <c r="AR9" s="481"/>
      <c r="AS9" s="481"/>
      <c r="AT9" s="481"/>
      <c r="AU9" s="482"/>
      <c r="AV9" s="60"/>
    </row>
    <row r="10" spans="1:48" ht="15" customHeight="1" x14ac:dyDescent="0.25">
      <c r="B10" s="56"/>
      <c r="C10" s="518"/>
      <c r="D10" s="519"/>
      <c r="E10" s="519"/>
      <c r="F10" s="519"/>
      <c r="G10" s="519"/>
      <c r="H10" s="519"/>
      <c r="I10" s="520"/>
      <c r="J10" s="16"/>
      <c r="K10" s="16"/>
      <c r="L10" s="518"/>
      <c r="M10" s="519"/>
      <c r="N10" s="519"/>
      <c r="O10" s="519"/>
      <c r="P10" s="519"/>
      <c r="Q10" s="519"/>
      <c r="R10" s="520"/>
      <c r="S10" s="16"/>
      <c r="T10" s="278"/>
      <c r="U10" s="279"/>
      <c r="V10" s="279"/>
      <c r="W10" s="279"/>
      <c r="X10" s="279"/>
      <c r="Y10" s="485"/>
      <c r="Z10" s="485"/>
      <c r="AA10" s="485"/>
      <c r="AB10" s="485"/>
      <c r="AC10" s="485"/>
      <c r="AD10" s="486"/>
      <c r="AE10" s="16"/>
      <c r="AF10" s="518"/>
      <c r="AG10" s="519"/>
      <c r="AH10" s="519"/>
      <c r="AI10" s="519"/>
      <c r="AJ10" s="519"/>
      <c r="AK10" s="519"/>
      <c r="AL10" s="520"/>
      <c r="AM10" s="16"/>
      <c r="AN10" s="16"/>
      <c r="AO10" s="518"/>
      <c r="AP10" s="519"/>
      <c r="AQ10" s="519"/>
      <c r="AR10" s="519"/>
      <c r="AS10" s="519"/>
      <c r="AT10" s="519"/>
      <c r="AU10" s="520"/>
      <c r="AV10" s="60"/>
    </row>
    <row r="11" spans="1:48" ht="15" customHeight="1" x14ac:dyDescent="0.25">
      <c r="B11" s="56"/>
      <c r="C11" s="518"/>
      <c r="D11" s="519"/>
      <c r="E11" s="519"/>
      <c r="F11" s="519"/>
      <c r="G11" s="519"/>
      <c r="H11" s="519"/>
      <c r="I11" s="520"/>
      <c r="J11" s="16"/>
      <c r="K11" s="16"/>
      <c r="L11" s="518"/>
      <c r="M11" s="519"/>
      <c r="N11" s="519"/>
      <c r="O11" s="519"/>
      <c r="P11" s="519"/>
      <c r="Q11" s="519"/>
      <c r="R11" s="520"/>
      <c r="S11" s="16"/>
      <c r="T11" s="278" t="s">
        <v>75</v>
      </c>
      <c r="U11" s="279"/>
      <c r="V11" s="279"/>
      <c r="W11" s="279"/>
      <c r="X11" s="279"/>
      <c r="Y11" s="483" t="str">
        <f>IF(Profil!S10="","",Profil!S10)</f>
        <v/>
      </c>
      <c r="Z11" s="483"/>
      <c r="AA11" s="483"/>
      <c r="AB11" s="483"/>
      <c r="AC11" s="483"/>
      <c r="AD11" s="484"/>
      <c r="AE11" s="16"/>
      <c r="AF11" s="518"/>
      <c r="AG11" s="519"/>
      <c r="AH11" s="519"/>
      <c r="AI11" s="519"/>
      <c r="AJ11" s="519"/>
      <c r="AK11" s="519"/>
      <c r="AL11" s="520"/>
      <c r="AM11" s="16"/>
      <c r="AN11" s="16"/>
      <c r="AO11" s="518"/>
      <c r="AP11" s="519"/>
      <c r="AQ11" s="519"/>
      <c r="AR11" s="519"/>
      <c r="AS11" s="519"/>
      <c r="AT11" s="519"/>
      <c r="AU11" s="520"/>
      <c r="AV11" s="60"/>
    </row>
    <row r="12" spans="1:48" ht="15" customHeight="1" x14ac:dyDescent="0.25">
      <c r="B12" s="56"/>
      <c r="C12" s="518"/>
      <c r="D12" s="519"/>
      <c r="E12" s="519"/>
      <c r="F12" s="519"/>
      <c r="G12" s="519"/>
      <c r="H12" s="519"/>
      <c r="I12" s="520"/>
      <c r="J12" s="16"/>
      <c r="K12" s="16"/>
      <c r="L12" s="518"/>
      <c r="M12" s="519"/>
      <c r="N12" s="519"/>
      <c r="O12" s="519"/>
      <c r="P12" s="519"/>
      <c r="Q12" s="519"/>
      <c r="R12" s="520"/>
      <c r="S12" s="16"/>
      <c r="T12" s="278"/>
      <c r="U12" s="279"/>
      <c r="V12" s="279"/>
      <c r="W12" s="279"/>
      <c r="X12" s="279"/>
      <c r="Y12" s="485"/>
      <c r="Z12" s="485"/>
      <c r="AA12" s="485"/>
      <c r="AB12" s="485"/>
      <c r="AC12" s="485"/>
      <c r="AD12" s="486"/>
      <c r="AE12" s="16"/>
      <c r="AF12" s="518"/>
      <c r="AG12" s="519"/>
      <c r="AH12" s="519"/>
      <c r="AI12" s="519"/>
      <c r="AJ12" s="519"/>
      <c r="AK12" s="519"/>
      <c r="AL12" s="520"/>
      <c r="AM12" s="16"/>
      <c r="AN12" s="16"/>
      <c r="AO12" s="518"/>
      <c r="AP12" s="519"/>
      <c r="AQ12" s="519"/>
      <c r="AR12" s="519"/>
      <c r="AS12" s="519"/>
      <c r="AT12" s="519"/>
      <c r="AU12" s="520"/>
      <c r="AV12" s="60"/>
    </row>
    <row r="13" spans="1:48" ht="15" customHeight="1" x14ac:dyDescent="0.25">
      <c r="B13" s="56"/>
      <c r="C13" s="518"/>
      <c r="D13" s="519"/>
      <c r="E13" s="519"/>
      <c r="F13" s="519"/>
      <c r="G13" s="519"/>
      <c r="H13" s="519"/>
      <c r="I13" s="520"/>
      <c r="J13" s="16"/>
      <c r="K13" s="16"/>
      <c r="L13" s="518"/>
      <c r="M13" s="519"/>
      <c r="N13" s="519"/>
      <c r="O13" s="519"/>
      <c r="P13" s="519"/>
      <c r="Q13" s="519"/>
      <c r="R13" s="520"/>
      <c r="S13" s="16"/>
      <c r="T13" s="278" t="s">
        <v>77</v>
      </c>
      <c r="U13" s="279"/>
      <c r="V13" s="279"/>
      <c r="W13" s="279"/>
      <c r="X13" s="279"/>
      <c r="Y13" s="483" t="str">
        <f>IF(Profil!S12="","",Profil!S12)</f>
        <v/>
      </c>
      <c r="Z13" s="483"/>
      <c r="AA13" s="483"/>
      <c r="AB13" s="483"/>
      <c r="AC13" s="483"/>
      <c r="AD13" s="484"/>
      <c r="AE13" s="16"/>
      <c r="AF13" s="518"/>
      <c r="AG13" s="519"/>
      <c r="AH13" s="519"/>
      <c r="AI13" s="519"/>
      <c r="AJ13" s="519"/>
      <c r="AK13" s="519"/>
      <c r="AL13" s="520"/>
      <c r="AM13" s="16"/>
      <c r="AN13" s="16"/>
      <c r="AO13" s="518"/>
      <c r="AP13" s="519"/>
      <c r="AQ13" s="519"/>
      <c r="AR13" s="519"/>
      <c r="AS13" s="519"/>
      <c r="AT13" s="519"/>
      <c r="AU13" s="520"/>
      <c r="AV13" s="60"/>
    </row>
    <row r="14" spans="1:48" ht="15" customHeight="1" x14ac:dyDescent="0.25">
      <c r="B14" s="56"/>
      <c r="C14" s="518"/>
      <c r="D14" s="519"/>
      <c r="E14" s="519"/>
      <c r="F14" s="519"/>
      <c r="G14" s="519"/>
      <c r="H14" s="519"/>
      <c r="I14" s="520"/>
      <c r="J14" s="16"/>
      <c r="K14" s="16"/>
      <c r="L14" s="518"/>
      <c r="M14" s="519"/>
      <c r="N14" s="519"/>
      <c r="O14" s="519"/>
      <c r="P14" s="519"/>
      <c r="Q14" s="519"/>
      <c r="R14" s="520"/>
      <c r="S14" s="16"/>
      <c r="T14" s="278"/>
      <c r="U14" s="279"/>
      <c r="V14" s="279"/>
      <c r="W14" s="279"/>
      <c r="X14" s="279"/>
      <c r="Y14" s="485"/>
      <c r="Z14" s="485"/>
      <c r="AA14" s="485"/>
      <c r="AB14" s="485"/>
      <c r="AC14" s="485"/>
      <c r="AD14" s="486"/>
      <c r="AE14" s="16"/>
      <c r="AF14" s="518"/>
      <c r="AG14" s="519"/>
      <c r="AH14" s="519"/>
      <c r="AI14" s="519"/>
      <c r="AJ14" s="519"/>
      <c r="AK14" s="519"/>
      <c r="AL14" s="520"/>
      <c r="AM14" s="16"/>
      <c r="AN14" s="16"/>
      <c r="AO14" s="518"/>
      <c r="AP14" s="519"/>
      <c r="AQ14" s="519"/>
      <c r="AR14" s="519"/>
      <c r="AS14" s="519"/>
      <c r="AT14" s="519"/>
      <c r="AU14" s="520"/>
      <c r="AV14" s="60"/>
    </row>
    <row r="15" spans="1:48" ht="15" customHeight="1" x14ac:dyDescent="0.25">
      <c r="B15" s="56"/>
      <c r="C15" s="518"/>
      <c r="D15" s="519"/>
      <c r="E15" s="519"/>
      <c r="F15" s="519"/>
      <c r="G15" s="519"/>
      <c r="H15" s="519"/>
      <c r="I15" s="520"/>
      <c r="J15" s="16"/>
      <c r="K15" s="16"/>
      <c r="L15" s="518"/>
      <c r="M15" s="519"/>
      <c r="N15" s="519"/>
      <c r="O15" s="519"/>
      <c r="P15" s="519"/>
      <c r="Q15" s="519"/>
      <c r="R15" s="520"/>
      <c r="S15" s="16"/>
      <c r="T15" s="278" t="s">
        <v>79</v>
      </c>
      <c r="U15" s="279"/>
      <c r="V15" s="279"/>
      <c r="W15" s="279"/>
      <c r="X15" s="279"/>
      <c r="Y15" s="284">
        <f ca="1">TODAY()</f>
        <v>44943</v>
      </c>
      <c r="Z15" s="284"/>
      <c r="AA15" s="284"/>
      <c r="AB15" s="284"/>
      <c r="AC15" s="284"/>
      <c r="AD15" s="285"/>
      <c r="AE15" s="16"/>
      <c r="AF15" s="518"/>
      <c r="AG15" s="519"/>
      <c r="AH15" s="519"/>
      <c r="AI15" s="519"/>
      <c r="AJ15" s="519"/>
      <c r="AK15" s="519"/>
      <c r="AL15" s="520"/>
      <c r="AM15" s="16"/>
      <c r="AN15" s="16"/>
      <c r="AO15" s="518"/>
      <c r="AP15" s="519"/>
      <c r="AQ15" s="519"/>
      <c r="AR15" s="519"/>
      <c r="AS15" s="519"/>
      <c r="AT15" s="519"/>
      <c r="AU15" s="520"/>
      <c r="AV15" s="60"/>
    </row>
    <row r="16" spans="1:48" ht="15" customHeight="1" thickBot="1" x14ac:dyDescent="0.3">
      <c r="B16" s="56"/>
      <c r="C16" s="521"/>
      <c r="D16" s="522"/>
      <c r="E16" s="522"/>
      <c r="F16" s="522"/>
      <c r="G16" s="522"/>
      <c r="H16" s="522"/>
      <c r="I16" s="523"/>
      <c r="J16" s="16"/>
      <c r="K16" s="16"/>
      <c r="L16" s="521"/>
      <c r="M16" s="522"/>
      <c r="N16" s="522"/>
      <c r="O16" s="522"/>
      <c r="P16" s="522"/>
      <c r="Q16" s="522"/>
      <c r="R16" s="523"/>
      <c r="S16" s="16"/>
      <c r="T16" s="282"/>
      <c r="U16" s="283"/>
      <c r="V16" s="283"/>
      <c r="W16" s="283"/>
      <c r="X16" s="283"/>
      <c r="Y16" s="286"/>
      <c r="Z16" s="286"/>
      <c r="AA16" s="286"/>
      <c r="AB16" s="286"/>
      <c r="AC16" s="286"/>
      <c r="AD16" s="287"/>
      <c r="AE16" s="16"/>
      <c r="AF16" s="521"/>
      <c r="AG16" s="522"/>
      <c r="AH16" s="522"/>
      <c r="AI16" s="522"/>
      <c r="AJ16" s="522"/>
      <c r="AK16" s="522"/>
      <c r="AL16" s="523"/>
      <c r="AM16" s="16"/>
      <c r="AN16" s="16"/>
      <c r="AO16" s="521"/>
      <c r="AP16" s="522"/>
      <c r="AQ16" s="522"/>
      <c r="AR16" s="522"/>
      <c r="AS16" s="522"/>
      <c r="AT16" s="522"/>
      <c r="AU16" s="523"/>
      <c r="AV16" s="60"/>
    </row>
    <row r="17" spans="2:48" ht="15" customHeight="1" thickBot="1" x14ac:dyDescent="0.3">
      <c r="B17" s="56"/>
      <c r="C17" s="82"/>
      <c r="D17" s="16"/>
      <c r="E17" s="16"/>
      <c r="F17" s="16"/>
      <c r="G17" s="16"/>
      <c r="H17" s="16"/>
      <c r="I17" s="16"/>
      <c r="J17" s="16"/>
      <c r="K17" s="16"/>
      <c r="L17" s="16"/>
      <c r="M17" s="16"/>
      <c r="N17" s="16"/>
      <c r="O17" s="16"/>
      <c r="P17" s="16"/>
      <c r="Q17" s="16"/>
      <c r="R17" s="17"/>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60"/>
    </row>
    <row r="18" spans="2:48" ht="15" customHeight="1" x14ac:dyDescent="0.25">
      <c r="B18" s="56"/>
      <c r="C18" s="82"/>
      <c r="D18" s="288" t="s">
        <v>30</v>
      </c>
      <c r="E18" s="289"/>
      <c r="F18" s="290"/>
      <c r="G18" s="512" t="s">
        <v>298</v>
      </c>
      <c r="H18" s="513"/>
      <c r="I18" s="513"/>
      <c r="J18" s="513"/>
      <c r="K18" s="513"/>
      <c r="L18" s="513"/>
      <c r="M18" s="513"/>
      <c r="N18" s="513"/>
      <c r="O18" s="513"/>
      <c r="P18" s="513"/>
      <c r="Q18" s="514"/>
      <c r="R18" s="16"/>
      <c r="S18" s="16"/>
      <c r="T18" s="349" t="s">
        <v>73</v>
      </c>
      <c r="U18" s="350"/>
      <c r="V18" s="350"/>
      <c r="W18" s="350"/>
      <c r="X18" s="350"/>
      <c r="Y18" s="350"/>
      <c r="Z18" s="350"/>
      <c r="AA18" s="350"/>
      <c r="AB18" s="350"/>
      <c r="AC18" s="350"/>
      <c r="AD18" s="351"/>
      <c r="AE18" s="16"/>
      <c r="AF18" s="82"/>
      <c r="AG18" s="337" t="s">
        <v>263</v>
      </c>
      <c r="AH18" s="338"/>
      <c r="AI18" s="339"/>
      <c r="AJ18" s="515" t="s">
        <v>298</v>
      </c>
      <c r="AK18" s="516"/>
      <c r="AL18" s="516"/>
      <c r="AM18" s="516"/>
      <c r="AN18" s="516"/>
      <c r="AO18" s="516"/>
      <c r="AP18" s="516"/>
      <c r="AQ18" s="516"/>
      <c r="AR18" s="516"/>
      <c r="AS18" s="516"/>
      <c r="AT18" s="517"/>
      <c r="AU18" s="16"/>
      <c r="AV18" s="60"/>
    </row>
    <row r="19" spans="2:48" ht="15" customHeight="1" thickBot="1" x14ac:dyDescent="0.3">
      <c r="B19" s="56"/>
      <c r="C19" s="17"/>
      <c r="D19" s="536"/>
      <c r="E19" s="537"/>
      <c r="F19" s="538"/>
      <c r="G19" s="488" t="s">
        <v>265</v>
      </c>
      <c r="H19" s="489"/>
      <c r="I19" s="489"/>
      <c r="J19" s="489"/>
      <c r="K19" s="489"/>
      <c r="L19" s="489"/>
      <c r="M19" s="489"/>
      <c r="N19" s="489"/>
      <c r="O19" s="489"/>
      <c r="P19" s="489"/>
      <c r="Q19" s="490"/>
      <c r="R19" s="16"/>
      <c r="S19" s="16"/>
      <c r="T19" s="352"/>
      <c r="U19" s="353"/>
      <c r="V19" s="353"/>
      <c r="W19" s="353"/>
      <c r="X19" s="353"/>
      <c r="Y19" s="353"/>
      <c r="Z19" s="353"/>
      <c r="AA19" s="353"/>
      <c r="AB19" s="353"/>
      <c r="AC19" s="353"/>
      <c r="AD19" s="354"/>
      <c r="AE19" s="16"/>
      <c r="AF19" s="17"/>
      <c r="AG19" s="524"/>
      <c r="AH19" s="525"/>
      <c r="AI19" s="526"/>
      <c r="AJ19" s="527" t="s">
        <v>265</v>
      </c>
      <c r="AK19" s="528"/>
      <c r="AL19" s="528"/>
      <c r="AM19" s="528"/>
      <c r="AN19" s="528"/>
      <c r="AO19" s="528"/>
      <c r="AP19" s="528"/>
      <c r="AQ19" s="528"/>
      <c r="AR19" s="528"/>
      <c r="AS19" s="528"/>
      <c r="AT19" s="529"/>
      <c r="AU19" s="16"/>
      <c r="AV19" s="60"/>
    </row>
    <row r="20" spans="2:48" ht="15" customHeight="1" thickBot="1" x14ac:dyDescent="0.3">
      <c r="B20" s="56"/>
      <c r="C20" s="16"/>
      <c r="D20" s="291"/>
      <c r="E20" s="292"/>
      <c r="F20" s="293"/>
      <c r="G20" s="491"/>
      <c r="H20" s="492"/>
      <c r="I20" s="492"/>
      <c r="J20" s="492"/>
      <c r="K20" s="492"/>
      <c r="L20" s="492"/>
      <c r="M20" s="492"/>
      <c r="N20" s="492"/>
      <c r="O20" s="492"/>
      <c r="P20" s="492"/>
      <c r="Q20" s="493"/>
      <c r="R20" s="16"/>
      <c r="S20" s="16"/>
      <c r="T20" s="322" t="s">
        <v>74</v>
      </c>
      <c r="U20" s="323"/>
      <c r="V20" s="323"/>
      <c r="W20" s="323"/>
      <c r="X20" s="324"/>
      <c r="Y20" s="483" t="str">
        <f>IF(Profil!S19="","",Profil!S19)</f>
        <v/>
      </c>
      <c r="Z20" s="483"/>
      <c r="AA20" s="483"/>
      <c r="AB20" s="483"/>
      <c r="AC20" s="483"/>
      <c r="AD20" s="484"/>
      <c r="AE20" s="16"/>
      <c r="AF20" s="16"/>
      <c r="AG20" s="340"/>
      <c r="AH20" s="341"/>
      <c r="AI20" s="342"/>
      <c r="AJ20" s="530"/>
      <c r="AK20" s="531"/>
      <c r="AL20" s="531"/>
      <c r="AM20" s="531"/>
      <c r="AN20" s="531"/>
      <c r="AO20" s="531"/>
      <c r="AP20" s="531"/>
      <c r="AQ20" s="531"/>
      <c r="AR20" s="531"/>
      <c r="AS20" s="531"/>
      <c r="AT20" s="532"/>
      <c r="AU20" s="16"/>
      <c r="AV20" s="60"/>
    </row>
    <row r="21" spans="2:48" ht="15" customHeight="1" x14ac:dyDescent="0.25">
      <c r="B21" s="56"/>
      <c r="C21" s="16"/>
      <c r="D21" s="16"/>
      <c r="E21" s="16"/>
      <c r="F21" s="16"/>
      <c r="G21" s="16"/>
      <c r="H21" s="16"/>
      <c r="I21" s="16"/>
      <c r="J21" s="16"/>
      <c r="K21" s="16"/>
      <c r="L21" s="16"/>
      <c r="M21" s="16"/>
      <c r="N21" s="16"/>
      <c r="O21" s="16"/>
      <c r="P21" s="16"/>
      <c r="Q21" s="16"/>
      <c r="R21" s="16"/>
      <c r="S21" s="16"/>
      <c r="T21" s="325"/>
      <c r="U21" s="326"/>
      <c r="V21" s="326"/>
      <c r="W21" s="326"/>
      <c r="X21" s="327"/>
      <c r="Y21" s="485"/>
      <c r="Z21" s="485"/>
      <c r="AA21" s="485"/>
      <c r="AB21" s="485"/>
      <c r="AC21" s="485"/>
      <c r="AD21" s="486"/>
      <c r="AE21" s="16"/>
      <c r="AF21" s="16"/>
      <c r="AG21" s="16"/>
      <c r="AH21" s="16"/>
      <c r="AI21" s="16"/>
      <c r="AJ21" s="16"/>
      <c r="AK21" s="16"/>
      <c r="AL21" s="16"/>
      <c r="AM21" s="16"/>
      <c r="AN21" s="16"/>
      <c r="AO21" s="16"/>
      <c r="AP21" s="16"/>
      <c r="AQ21" s="16"/>
      <c r="AR21" s="16"/>
      <c r="AS21" s="16"/>
      <c r="AT21" s="16"/>
      <c r="AU21" s="83"/>
      <c r="AV21" s="60"/>
    </row>
    <row r="22" spans="2:48" ht="15" customHeight="1" thickBot="1" x14ac:dyDescent="0.3">
      <c r="B22" s="56"/>
      <c r="C22" s="487" t="s">
        <v>264</v>
      </c>
      <c r="D22" s="487"/>
      <c r="E22" s="487"/>
      <c r="F22" s="487"/>
      <c r="G22" s="487"/>
      <c r="H22" s="487"/>
      <c r="I22" s="487"/>
      <c r="J22" s="16"/>
      <c r="K22" s="16"/>
      <c r="L22" s="487" t="s">
        <v>268</v>
      </c>
      <c r="M22" s="487"/>
      <c r="N22" s="487"/>
      <c r="O22" s="487"/>
      <c r="P22" s="487"/>
      <c r="Q22" s="487"/>
      <c r="R22" s="487"/>
      <c r="S22" s="16"/>
      <c r="T22" s="328" t="s">
        <v>76</v>
      </c>
      <c r="U22" s="329"/>
      <c r="V22" s="329"/>
      <c r="W22" s="329"/>
      <c r="X22" s="330"/>
      <c r="Y22" s="483" t="str">
        <f>IF(Profil!S21="","",Profil!S21)</f>
        <v/>
      </c>
      <c r="Z22" s="483"/>
      <c r="AA22" s="483"/>
      <c r="AB22" s="483"/>
      <c r="AC22" s="483"/>
      <c r="AD22" s="484"/>
      <c r="AE22" s="16"/>
      <c r="AF22" s="487" t="s">
        <v>264</v>
      </c>
      <c r="AG22" s="487"/>
      <c r="AH22" s="487"/>
      <c r="AI22" s="487"/>
      <c r="AJ22" s="487"/>
      <c r="AK22" s="487"/>
      <c r="AL22" s="487"/>
      <c r="AM22" s="16"/>
      <c r="AN22" s="16"/>
      <c r="AO22" s="487" t="s">
        <v>267</v>
      </c>
      <c r="AP22" s="487"/>
      <c r="AQ22" s="487"/>
      <c r="AR22" s="487"/>
      <c r="AS22" s="487"/>
      <c r="AT22" s="487"/>
      <c r="AU22" s="487"/>
      <c r="AV22" s="60"/>
    </row>
    <row r="23" spans="2:48" ht="15" customHeight="1" x14ac:dyDescent="0.25">
      <c r="B23" s="56"/>
      <c r="C23" s="480" t="s">
        <v>269</v>
      </c>
      <c r="D23" s="481"/>
      <c r="E23" s="481"/>
      <c r="F23" s="481"/>
      <c r="G23" s="481"/>
      <c r="H23" s="481"/>
      <c r="I23" s="482"/>
      <c r="J23" s="16"/>
      <c r="K23" s="16"/>
      <c r="L23" s="480" t="s">
        <v>270</v>
      </c>
      <c r="M23" s="481"/>
      <c r="N23" s="481"/>
      <c r="O23" s="481"/>
      <c r="P23" s="481"/>
      <c r="Q23" s="481"/>
      <c r="R23" s="482"/>
      <c r="S23" s="16"/>
      <c r="T23" s="325"/>
      <c r="U23" s="326"/>
      <c r="V23" s="326"/>
      <c r="W23" s="326"/>
      <c r="X23" s="327"/>
      <c r="Y23" s="485"/>
      <c r="Z23" s="485"/>
      <c r="AA23" s="485"/>
      <c r="AB23" s="485"/>
      <c r="AC23" s="485"/>
      <c r="AD23" s="486"/>
      <c r="AE23" s="16"/>
      <c r="AF23" s="480" t="s">
        <v>269</v>
      </c>
      <c r="AG23" s="481"/>
      <c r="AH23" s="481"/>
      <c r="AI23" s="481"/>
      <c r="AJ23" s="481"/>
      <c r="AK23" s="481"/>
      <c r="AL23" s="482"/>
      <c r="AM23" s="16"/>
      <c r="AN23" s="16"/>
      <c r="AO23" s="480" t="s">
        <v>270</v>
      </c>
      <c r="AP23" s="481"/>
      <c r="AQ23" s="481"/>
      <c r="AR23" s="481"/>
      <c r="AS23" s="481"/>
      <c r="AT23" s="481"/>
      <c r="AU23" s="482"/>
      <c r="AV23" s="60"/>
    </row>
    <row r="24" spans="2:48" ht="15" customHeight="1" x14ac:dyDescent="0.25">
      <c r="B24" s="56"/>
      <c r="C24" s="518"/>
      <c r="D24" s="519"/>
      <c r="E24" s="519"/>
      <c r="F24" s="519"/>
      <c r="G24" s="519"/>
      <c r="H24" s="519"/>
      <c r="I24" s="520"/>
      <c r="J24" s="16"/>
      <c r="K24" s="16"/>
      <c r="L24" s="518"/>
      <c r="M24" s="519"/>
      <c r="N24" s="519"/>
      <c r="O24" s="519"/>
      <c r="P24" s="519"/>
      <c r="Q24" s="519"/>
      <c r="R24" s="520"/>
      <c r="S24" s="16"/>
      <c r="T24" s="328" t="s">
        <v>78</v>
      </c>
      <c r="U24" s="329"/>
      <c r="V24" s="329"/>
      <c r="W24" s="329"/>
      <c r="X24" s="330"/>
      <c r="Y24" s="483" t="str">
        <f>IF(Profil!S23="","",Profil!S23)</f>
        <v/>
      </c>
      <c r="Z24" s="483"/>
      <c r="AA24" s="483"/>
      <c r="AB24" s="483"/>
      <c r="AC24" s="483"/>
      <c r="AD24" s="484"/>
      <c r="AE24" s="16"/>
      <c r="AF24" s="518"/>
      <c r="AG24" s="519"/>
      <c r="AH24" s="519"/>
      <c r="AI24" s="519"/>
      <c r="AJ24" s="519"/>
      <c r="AK24" s="519"/>
      <c r="AL24" s="520"/>
      <c r="AM24" s="16"/>
      <c r="AN24" s="16"/>
      <c r="AO24" s="518"/>
      <c r="AP24" s="519"/>
      <c r="AQ24" s="519"/>
      <c r="AR24" s="519"/>
      <c r="AS24" s="519"/>
      <c r="AT24" s="519"/>
      <c r="AU24" s="520"/>
      <c r="AV24" s="60"/>
    </row>
    <row r="25" spans="2:48" ht="15" customHeight="1" x14ac:dyDescent="0.25">
      <c r="B25" s="56"/>
      <c r="C25" s="518"/>
      <c r="D25" s="519"/>
      <c r="E25" s="519"/>
      <c r="F25" s="519"/>
      <c r="G25" s="519"/>
      <c r="H25" s="519"/>
      <c r="I25" s="520"/>
      <c r="J25" s="16"/>
      <c r="K25" s="16"/>
      <c r="L25" s="518"/>
      <c r="M25" s="519"/>
      <c r="N25" s="519"/>
      <c r="O25" s="519"/>
      <c r="P25" s="519"/>
      <c r="Q25" s="519"/>
      <c r="R25" s="520"/>
      <c r="S25" s="16"/>
      <c r="T25" s="325"/>
      <c r="U25" s="326"/>
      <c r="V25" s="326"/>
      <c r="W25" s="326"/>
      <c r="X25" s="327"/>
      <c r="Y25" s="485"/>
      <c r="Z25" s="485"/>
      <c r="AA25" s="485"/>
      <c r="AB25" s="485"/>
      <c r="AC25" s="485"/>
      <c r="AD25" s="486"/>
      <c r="AE25" s="16"/>
      <c r="AF25" s="518"/>
      <c r="AG25" s="519"/>
      <c r="AH25" s="519"/>
      <c r="AI25" s="519"/>
      <c r="AJ25" s="519"/>
      <c r="AK25" s="519"/>
      <c r="AL25" s="520"/>
      <c r="AM25" s="16"/>
      <c r="AN25" s="16"/>
      <c r="AO25" s="518"/>
      <c r="AP25" s="519"/>
      <c r="AQ25" s="519"/>
      <c r="AR25" s="519"/>
      <c r="AS25" s="519"/>
      <c r="AT25" s="519"/>
      <c r="AU25" s="520"/>
      <c r="AV25" s="60"/>
    </row>
    <row r="26" spans="2:48" ht="15" customHeight="1" x14ac:dyDescent="0.25">
      <c r="B26" s="56"/>
      <c r="C26" s="518"/>
      <c r="D26" s="519"/>
      <c r="E26" s="519"/>
      <c r="F26" s="519"/>
      <c r="G26" s="519"/>
      <c r="H26" s="519"/>
      <c r="I26" s="520"/>
      <c r="J26" s="16"/>
      <c r="K26" s="16"/>
      <c r="L26" s="518"/>
      <c r="M26" s="519"/>
      <c r="N26" s="519"/>
      <c r="O26" s="519"/>
      <c r="P26" s="519"/>
      <c r="Q26" s="519"/>
      <c r="R26" s="520"/>
      <c r="S26" s="16"/>
      <c r="T26" s="331" t="s">
        <v>80</v>
      </c>
      <c r="U26" s="332"/>
      <c r="V26" s="332"/>
      <c r="W26" s="332"/>
      <c r="X26" s="333"/>
      <c r="Y26" s="483" t="str">
        <f>IF(Profil!S25="","",Profil!S25)</f>
        <v/>
      </c>
      <c r="Z26" s="483"/>
      <c r="AA26" s="483"/>
      <c r="AB26" s="483"/>
      <c r="AC26" s="483"/>
      <c r="AD26" s="484"/>
      <c r="AE26" s="16"/>
      <c r="AF26" s="518"/>
      <c r="AG26" s="519"/>
      <c r="AH26" s="519"/>
      <c r="AI26" s="519"/>
      <c r="AJ26" s="519"/>
      <c r="AK26" s="519"/>
      <c r="AL26" s="520"/>
      <c r="AM26" s="16"/>
      <c r="AN26" s="16"/>
      <c r="AO26" s="518"/>
      <c r="AP26" s="519"/>
      <c r="AQ26" s="519"/>
      <c r="AR26" s="519"/>
      <c r="AS26" s="519"/>
      <c r="AT26" s="519"/>
      <c r="AU26" s="520"/>
      <c r="AV26" s="60"/>
    </row>
    <row r="27" spans="2:48" ht="15" customHeight="1" thickBot="1" x14ac:dyDescent="0.3">
      <c r="B27" s="56"/>
      <c r="C27" s="518"/>
      <c r="D27" s="519"/>
      <c r="E27" s="519"/>
      <c r="F27" s="519"/>
      <c r="G27" s="519"/>
      <c r="H27" s="519"/>
      <c r="I27" s="520"/>
      <c r="J27" s="16"/>
      <c r="K27" s="16"/>
      <c r="L27" s="518"/>
      <c r="M27" s="519"/>
      <c r="N27" s="519"/>
      <c r="O27" s="519"/>
      <c r="P27" s="519"/>
      <c r="Q27" s="519"/>
      <c r="R27" s="520"/>
      <c r="S27" s="16"/>
      <c r="T27" s="334"/>
      <c r="U27" s="335"/>
      <c r="V27" s="335"/>
      <c r="W27" s="335"/>
      <c r="X27" s="336"/>
      <c r="Y27" s="548"/>
      <c r="Z27" s="548"/>
      <c r="AA27" s="548"/>
      <c r="AB27" s="548"/>
      <c r="AC27" s="548"/>
      <c r="AD27" s="549"/>
      <c r="AE27" s="16"/>
      <c r="AF27" s="518"/>
      <c r="AG27" s="519"/>
      <c r="AH27" s="519"/>
      <c r="AI27" s="519"/>
      <c r="AJ27" s="519"/>
      <c r="AK27" s="519"/>
      <c r="AL27" s="520"/>
      <c r="AM27" s="16"/>
      <c r="AN27" s="16"/>
      <c r="AO27" s="518"/>
      <c r="AP27" s="519"/>
      <c r="AQ27" s="519"/>
      <c r="AR27" s="519"/>
      <c r="AS27" s="519"/>
      <c r="AT27" s="519"/>
      <c r="AU27" s="520"/>
      <c r="AV27" s="60"/>
    </row>
    <row r="28" spans="2:48" ht="15" customHeight="1" thickBot="1" x14ac:dyDescent="0.3">
      <c r="B28" s="56"/>
      <c r="C28" s="518"/>
      <c r="D28" s="519"/>
      <c r="E28" s="519"/>
      <c r="F28" s="519"/>
      <c r="G28" s="519"/>
      <c r="H28" s="519"/>
      <c r="I28" s="520"/>
      <c r="J28" s="16"/>
      <c r="K28" s="16"/>
      <c r="L28" s="518"/>
      <c r="M28" s="519"/>
      <c r="N28" s="519"/>
      <c r="O28" s="519"/>
      <c r="P28" s="519"/>
      <c r="Q28" s="519"/>
      <c r="R28" s="520"/>
      <c r="S28" s="16"/>
      <c r="T28" s="84"/>
      <c r="U28" s="84"/>
      <c r="V28" s="16"/>
      <c r="W28" s="16"/>
      <c r="X28" s="16"/>
      <c r="Y28" s="16"/>
      <c r="Z28" s="16"/>
      <c r="AA28" s="16"/>
      <c r="AB28" s="16"/>
      <c r="AC28" s="84"/>
      <c r="AD28" s="84"/>
      <c r="AE28" s="16"/>
      <c r="AF28" s="518"/>
      <c r="AG28" s="519"/>
      <c r="AH28" s="519"/>
      <c r="AI28" s="519"/>
      <c r="AJ28" s="519"/>
      <c r="AK28" s="519"/>
      <c r="AL28" s="520"/>
      <c r="AM28" s="16"/>
      <c r="AN28" s="16"/>
      <c r="AO28" s="518"/>
      <c r="AP28" s="519"/>
      <c r="AQ28" s="519"/>
      <c r="AR28" s="519"/>
      <c r="AS28" s="519"/>
      <c r="AT28" s="519"/>
      <c r="AU28" s="520"/>
      <c r="AV28" s="60"/>
    </row>
    <row r="29" spans="2:48" ht="15" customHeight="1" x14ac:dyDescent="0.25">
      <c r="B29" s="56"/>
      <c r="C29" s="518"/>
      <c r="D29" s="519"/>
      <c r="E29" s="519"/>
      <c r="F29" s="519"/>
      <c r="G29" s="519"/>
      <c r="H29" s="519"/>
      <c r="I29" s="520"/>
      <c r="J29" s="16"/>
      <c r="K29" s="16"/>
      <c r="L29" s="518"/>
      <c r="M29" s="519"/>
      <c r="N29" s="519"/>
      <c r="O29" s="519"/>
      <c r="P29" s="519"/>
      <c r="Q29" s="519"/>
      <c r="R29" s="520"/>
      <c r="S29" s="16"/>
      <c r="T29" s="84"/>
      <c r="U29" s="84"/>
      <c r="V29" s="542" t="s">
        <v>299</v>
      </c>
      <c r="W29" s="543"/>
      <c r="X29" s="543"/>
      <c r="Y29" s="543"/>
      <c r="Z29" s="543"/>
      <c r="AA29" s="543"/>
      <c r="AB29" s="544"/>
      <c r="AC29" s="84"/>
      <c r="AD29" s="84"/>
      <c r="AE29" s="16"/>
      <c r="AF29" s="518"/>
      <c r="AG29" s="519"/>
      <c r="AH29" s="519"/>
      <c r="AI29" s="519"/>
      <c r="AJ29" s="519"/>
      <c r="AK29" s="519"/>
      <c r="AL29" s="520"/>
      <c r="AM29" s="16"/>
      <c r="AN29" s="16"/>
      <c r="AO29" s="518"/>
      <c r="AP29" s="519"/>
      <c r="AQ29" s="519"/>
      <c r="AR29" s="519"/>
      <c r="AS29" s="519"/>
      <c r="AT29" s="519"/>
      <c r="AU29" s="520"/>
      <c r="AV29" s="60"/>
    </row>
    <row r="30" spans="2:48" ht="15" customHeight="1" thickBot="1" x14ac:dyDescent="0.3">
      <c r="B30" s="56"/>
      <c r="C30" s="521"/>
      <c r="D30" s="522"/>
      <c r="E30" s="522"/>
      <c r="F30" s="522"/>
      <c r="G30" s="522"/>
      <c r="H30" s="522"/>
      <c r="I30" s="523"/>
      <c r="J30" s="16"/>
      <c r="K30" s="16"/>
      <c r="L30" s="521"/>
      <c r="M30" s="522"/>
      <c r="N30" s="522"/>
      <c r="O30" s="522"/>
      <c r="P30" s="522"/>
      <c r="Q30" s="522"/>
      <c r="R30" s="523"/>
      <c r="S30" s="16"/>
      <c r="T30" s="84"/>
      <c r="U30" s="84"/>
      <c r="V30" s="545"/>
      <c r="W30" s="546"/>
      <c r="X30" s="546"/>
      <c r="Y30" s="546"/>
      <c r="Z30" s="546"/>
      <c r="AA30" s="546"/>
      <c r="AB30" s="547"/>
      <c r="AC30" s="84"/>
      <c r="AD30" s="84"/>
      <c r="AE30" s="16"/>
      <c r="AF30" s="521"/>
      <c r="AG30" s="522"/>
      <c r="AH30" s="522"/>
      <c r="AI30" s="522"/>
      <c r="AJ30" s="522"/>
      <c r="AK30" s="522"/>
      <c r="AL30" s="523"/>
      <c r="AM30" s="16"/>
      <c r="AN30" s="16"/>
      <c r="AO30" s="521"/>
      <c r="AP30" s="522"/>
      <c r="AQ30" s="522"/>
      <c r="AR30" s="522"/>
      <c r="AS30" s="522"/>
      <c r="AT30" s="522"/>
      <c r="AU30" s="523"/>
      <c r="AV30" s="60"/>
    </row>
    <row r="31" spans="2:48" ht="15.75" thickBot="1" x14ac:dyDescent="0.3">
      <c r="B31" s="57"/>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62"/>
    </row>
    <row r="33" spans="19:28" x14ac:dyDescent="0.25">
      <c r="S33" s="81" t="s">
        <v>265</v>
      </c>
      <c r="T33" s="81"/>
      <c r="U33" s="81"/>
      <c r="V33" s="81"/>
      <c r="W33" s="81"/>
      <c r="X33" s="81"/>
      <c r="Y33" s="81"/>
      <c r="Z33" s="81"/>
      <c r="AA33" s="81" t="s">
        <v>265</v>
      </c>
      <c r="AB33" s="81"/>
    </row>
    <row r="34" spans="19:28" x14ac:dyDescent="0.25">
      <c r="S34" s="81" t="s">
        <v>17</v>
      </c>
      <c r="T34" s="81"/>
      <c r="U34" s="81"/>
      <c r="V34" s="81"/>
      <c r="W34" s="81"/>
      <c r="X34" s="81"/>
      <c r="Y34" s="81"/>
      <c r="Z34" s="81"/>
      <c r="AA34" s="81" t="s">
        <v>35</v>
      </c>
      <c r="AB34" s="81"/>
    </row>
    <row r="35" spans="19:28" x14ac:dyDescent="0.25">
      <c r="S35" s="81" t="s">
        <v>18</v>
      </c>
      <c r="T35" s="81"/>
      <c r="U35" s="81"/>
      <c r="V35" s="81"/>
      <c r="W35" s="81"/>
      <c r="X35" s="81"/>
      <c r="Y35" s="81"/>
      <c r="Z35" s="81"/>
      <c r="AA35" s="81" t="s">
        <v>36</v>
      </c>
      <c r="AB35" s="81"/>
    </row>
    <row r="36" spans="19:28" x14ac:dyDescent="0.25">
      <c r="S36" s="81" t="s">
        <v>19</v>
      </c>
      <c r="T36" s="81"/>
      <c r="U36" s="81"/>
      <c r="V36" s="81"/>
      <c r="W36" s="81"/>
      <c r="X36" s="81"/>
      <c r="Y36" s="81"/>
      <c r="Z36" s="81"/>
      <c r="AA36" s="81" t="s">
        <v>37</v>
      </c>
      <c r="AB36" s="81"/>
    </row>
    <row r="37" spans="19:28" x14ac:dyDescent="0.25">
      <c r="S37" s="81" t="s">
        <v>20</v>
      </c>
      <c r="T37" s="81"/>
      <c r="U37" s="81"/>
      <c r="V37" s="81"/>
      <c r="W37" s="81"/>
      <c r="X37" s="81"/>
      <c r="Y37" s="81"/>
      <c r="Z37" s="81"/>
      <c r="AA37" s="81" t="s">
        <v>28</v>
      </c>
      <c r="AB37" s="81"/>
    </row>
    <row r="38" spans="19:28" x14ac:dyDescent="0.25">
      <c r="S38" s="81"/>
      <c r="T38" s="81"/>
      <c r="U38" s="81"/>
      <c r="V38" s="81"/>
      <c r="W38" s="81"/>
      <c r="X38" s="81"/>
      <c r="Y38" s="81"/>
      <c r="Z38" s="81"/>
      <c r="AA38" s="81"/>
      <c r="AB38" s="81"/>
    </row>
    <row r="39" spans="19:28" x14ac:dyDescent="0.25">
      <c r="S39" s="81" t="s">
        <v>265</v>
      </c>
      <c r="T39" s="81"/>
      <c r="U39" s="81"/>
      <c r="V39" s="81"/>
      <c r="W39" s="81"/>
      <c r="X39" s="81"/>
      <c r="Y39" s="81"/>
      <c r="Z39" s="81"/>
      <c r="AA39" s="81" t="s">
        <v>265</v>
      </c>
      <c r="AB39" s="81"/>
    </row>
    <row r="40" spans="19:28" x14ac:dyDescent="0.25">
      <c r="S40" s="81" t="s">
        <v>26</v>
      </c>
      <c r="T40" s="81"/>
      <c r="U40" s="81"/>
      <c r="V40" s="81"/>
      <c r="W40" s="81"/>
      <c r="X40" s="81"/>
      <c r="Y40" s="81"/>
      <c r="Z40" s="81"/>
      <c r="AA40" s="81" t="s">
        <v>32</v>
      </c>
      <c r="AB40" s="81"/>
    </row>
    <row r="41" spans="19:28" x14ac:dyDescent="0.25">
      <c r="S41" s="81" t="s">
        <v>27</v>
      </c>
      <c r="T41" s="81"/>
      <c r="U41" s="81"/>
      <c r="V41" s="81"/>
      <c r="W41" s="81"/>
      <c r="X41" s="81"/>
      <c r="Y41" s="81"/>
      <c r="Z41" s="81"/>
      <c r="AA41" s="81" t="s">
        <v>33</v>
      </c>
      <c r="AB41" s="81"/>
    </row>
    <row r="42" spans="19:28" x14ac:dyDescent="0.25">
      <c r="S42" s="81" t="s">
        <v>28</v>
      </c>
      <c r="T42" s="81"/>
      <c r="U42" s="81"/>
      <c r="V42" s="81"/>
      <c r="W42" s="81"/>
      <c r="X42" s="81"/>
      <c r="Y42" s="81"/>
      <c r="Z42" s="81"/>
      <c r="AA42" s="81" t="s">
        <v>34</v>
      </c>
      <c r="AB42" s="81"/>
    </row>
  </sheetData>
  <sheetProtection algorithmName="SHA-512" hashValue="K5mjdNH5+P04KmlLDSwW1g4n2G9ERkB5nedm3At3oo2JY3Qt8EX1hMjeZ/D0h5DaQLcwHddf9WdbCrsIdk4YKg==" saltValue="YL786Q3xtNsa9flcm39/2Q==" spinCount="100000" sheet="1" objects="1" scenarios="1" selectLockedCells="1"/>
  <mergeCells count="56">
    <mergeCell ref="V29:AB30"/>
    <mergeCell ref="Y20:AD21"/>
    <mergeCell ref="Y22:AD23"/>
    <mergeCell ref="Y24:AD25"/>
    <mergeCell ref="Y26:AD27"/>
    <mergeCell ref="T26:X27"/>
    <mergeCell ref="C24:I30"/>
    <mergeCell ref="L24:R30"/>
    <mergeCell ref="AG4:AI6"/>
    <mergeCell ref="AF9:AL9"/>
    <mergeCell ref="C10:I16"/>
    <mergeCell ref="L10:R16"/>
    <mergeCell ref="D18:F20"/>
    <mergeCell ref="T20:X21"/>
    <mergeCell ref="T22:X23"/>
    <mergeCell ref="T24:X25"/>
    <mergeCell ref="D4:F6"/>
    <mergeCell ref="C9:I9"/>
    <mergeCell ref="T18:AD19"/>
    <mergeCell ref="T13:X14"/>
    <mergeCell ref="Y13:AD14"/>
    <mergeCell ref="T15:X16"/>
    <mergeCell ref="AF24:AL30"/>
    <mergeCell ref="AO24:AU30"/>
    <mergeCell ref="AF22:AL22"/>
    <mergeCell ref="AO22:AU22"/>
    <mergeCell ref="AF23:AL23"/>
    <mergeCell ref="AO23:AU23"/>
    <mergeCell ref="AJ4:AT4"/>
    <mergeCell ref="AJ5:AT6"/>
    <mergeCell ref="G4:Q4"/>
    <mergeCell ref="G5:Q6"/>
    <mergeCell ref="G18:Q18"/>
    <mergeCell ref="AJ18:AT18"/>
    <mergeCell ref="T3:AD5"/>
    <mergeCell ref="AO9:AU9"/>
    <mergeCell ref="AF10:AL16"/>
    <mergeCell ref="AO10:AU16"/>
    <mergeCell ref="AG18:AI20"/>
    <mergeCell ref="AF8:AL8"/>
    <mergeCell ref="AO8:AU8"/>
    <mergeCell ref="AJ19:AT20"/>
    <mergeCell ref="Y15:AD16"/>
    <mergeCell ref="L9:R9"/>
    <mergeCell ref="C23:I23"/>
    <mergeCell ref="L23:R23"/>
    <mergeCell ref="Y9:AD10"/>
    <mergeCell ref="C8:I8"/>
    <mergeCell ref="L8:R8"/>
    <mergeCell ref="L22:R22"/>
    <mergeCell ref="C22:I22"/>
    <mergeCell ref="T7:AD8"/>
    <mergeCell ref="T9:X10"/>
    <mergeCell ref="T11:X12"/>
    <mergeCell ref="Y11:AD12"/>
    <mergeCell ref="G19:Q20"/>
  </mergeCells>
  <dataValidations count="4">
    <dataValidation type="list" allowBlank="1" showInputMessage="1" showErrorMessage="1" sqref="G5:Q6" xr:uid="{4F47B7D6-A15B-41B6-BCBA-B55B039C4BC2}">
      <formula1>$S$33:$S$37</formula1>
    </dataValidation>
    <dataValidation type="list" allowBlank="1" showInputMessage="1" showErrorMessage="1" sqref="G19:Q20" xr:uid="{48B61297-A76B-4B9F-AD13-DB1242023596}">
      <formula1>$S$39:$S$42</formula1>
    </dataValidation>
    <dataValidation type="list" allowBlank="1" showInputMessage="1" showErrorMessage="1" sqref="AJ5:AT6" xr:uid="{032FC1EF-DC9E-4005-8348-1425647AD771}">
      <formula1>$AA$33:$AA$37</formula1>
    </dataValidation>
    <dataValidation type="list" allowBlank="1" showInputMessage="1" showErrorMessage="1" sqref="AJ19:AT20" xr:uid="{C3838056-46FD-4968-BE14-342B39449C25}">
      <formula1>$AA$39:$AA$42</formula1>
    </dataValidation>
  </dataValidations>
  <hyperlinks>
    <hyperlink ref="V29:AB30" location="Accueil!A1" display="Retour à l'acceuil" xr:uid="{D4299BDA-0D77-41B3-89AF-D999F6B1566B}"/>
  </hyperlinks>
  <pageMargins left="0.7" right="0.7" top="0.75" bottom="0.75" header="0.3" footer="0.3"/>
  <pageSetup paperSize="5" scale="7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782B2-7CB6-4253-9491-F682051387C9}">
  <sheetPr codeName="Feuil5">
    <tabColor rgb="FFCCBF9F"/>
  </sheetPr>
  <dimension ref="A1:J22"/>
  <sheetViews>
    <sheetView zoomScaleNormal="100" workbookViewId="0"/>
  </sheetViews>
  <sheetFormatPr baseColWidth="10" defaultColWidth="8.85546875" defaultRowHeight="15" x14ac:dyDescent="0.25"/>
  <cols>
    <col min="1" max="2" width="4.7109375" style="1" customWidth="1"/>
    <col min="3" max="3" width="7.7109375" style="1" customWidth="1"/>
    <col min="4" max="6" width="22.7109375" style="1" customWidth="1"/>
    <col min="7" max="7" width="4.7109375" style="1" customWidth="1"/>
    <col min="8" max="8" width="18.7109375" style="1" customWidth="1"/>
    <col min="9" max="9" width="7.7109375" style="1" customWidth="1"/>
    <col min="10" max="11" width="4.7109375" style="1" customWidth="1"/>
    <col min="12" max="16384" width="8.85546875" style="1"/>
  </cols>
  <sheetData>
    <row r="1" spans="1:10" ht="15.75" thickBot="1" x14ac:dyDescent="0.3">
      <c r="A1" s="79"/>
    </row>
    <row r="2" spans="1:10" x14ac:dyDescent="0.25">
      <c r="B2" s="19"/>
      <c r="C2" s="20"/>
      <c r="D2" s="20"/>
      <c r="E2" s="20"/>
      <c r="F2" s="20"/>
      <c r="G2" s="20"/>
      <c r="H2" s="20"/>
      <c r="I2" s="20"/>
      <c r="J2" s="65"/>
    </row>
    <row r="3" spans="1:10" s="2" customFormat="1" ht="19.899999999999999" customHeight="1" x14ac:dyDescent="0.25">
      <c r="B3" s="66"/>
      <c r="C3" s="550" t="s">
        <v>38</v>
      </c>
      <c r="D3" s="550"/>
      <c r="E3" s="550"/>
      <c r="F3" s="550"/>
      <c r="G3" s="67"/>
      <c r="H3" s="67"/>
      <c r="I3" s="67"/>
      <c r="J3" s="68"/>
    </row>
    <row r="4" spans="1:10" ht="15.75" x14ac:dyDescent="0.25">
      <c r="B4" s="21"/>
      <c r="C4" s="22"/>
      <c r="D4" s="69"/>
      <c r="E4" s="70"/>
      <c r="F4" s="70"/>
      <c r="G4" s="70"/>
      <c r="H4" s="551"/>
      <c r="I4" s="551"/>
      <c r="J4" s="72"/>
    </row>
    <row r="5" spans="1:10" ht="125.45" customHeight="1" x14ac:dyDescent="0.25">
      <c r="B5" s="21"/>
      <c r="C5" s="22"/>
      <c r="D5" s="73"/>
      <c r="E5" s="73"/>
      <c r="F5" s="73"/>
      <c r="G5" s="73"/>
      <c r="H5" s="551"/>
      <c r="I5" s="551"/>
      <c r="J5" s="72"/>
    </row>
    <row r="6" spans="1:10" ht="15.75" x14ac:dyDescent="0.25">
      <c r="B6" s="21"/>
      <c r="C6" s="22"/>
      <c r="D6" s="69"/>
      <c r="E6" s="70"/>
      <c r="F6" s="70"/>
      <c r="G6" s="70"/>
      <c r="H6" s="70"/>
      <c r="I6" s="22"/>
      <c r="J6" s="72"/>
    </row>
    <row r="7" spans="1:10" ht="29.45" customHeight="1" x14ac:dyDescent="0.25">
      <c r="B7" s="21"/>
      <c r="C7" s="555" t="s">
        <v>141</v>
      </c>
      <c r="D7" s="555"/>
      <c r="E7" s="555"/>
      <c r="F7" s="555"/>
      <c r="G7" s="555"/>
      <c r="H7" s="555"/>
      <c r="I7" s="555"/>
      <c r="J7" s="72"/>
    </row>
    <row r="8" spans="1:10" ht="15.75" thickBot="1" x14ac:dyDescent="0.3">
      <c r="B8" s="21"/>
      <c r="C8" s="22"/>
      <c r="D8" s="22"/>
      <c r="E8" s="22"/>
      <c r="F8" s="22"/>
      <c r="G8" s="22"/>
      <c r="H8" s="22"/>
      <c r="I8" s="22"/>
      <c r="J8" s="72"/>
    </row>
    <row r="9" spans="1:10" x14ac:dyDescent="0.25">
      <c r="B9" s="21"/>
      <c r="C9" s="22"/>
      <c r="D9" s="3" t="s">
        <v>0</v>
      </c>
      <c r="E9" s="4" t="s">
        <v>24</v>
      </c>
      <c r="F9" s="4" t="s">
        <v>25</v>
      </c>
      <c r="G9" s="556" t="s">
        <v>1</v>
      </c>
      <c r="H9" s="557"/>
      <c r="I9" s="22"/>
      <c r="J9" s="72"/>
    </row>
    <row r="10" spans="1:10" ht="15.75" thickBot="1" x14ac:dyDescent="0.3">
      <c r="B10" s="21"/>
      <c r="C10" s="22"/>
      <c r="D10" s="6">
        <v>0</v>
      </c>
      <c r="E10" s="7">
        <v>1</v>
      </c>
      <c r="F10" s="7">
        <v>2</v>
      </c>
      <c r="G10" s="558">
        <v>3</v>
      </c>
      <c r="H10" s="559"/>
      <c r="I10" s="22"/>
      <c r="J10" s="72"/>
    </row>
    <row r="11" spans="1:10" x14ac:dyDescent="0.25">
      <c r="B11" s="21"/>
      <c r="C11" s="22"/>
      <c r="D11" s="22"/>
      <c r="E11" s="22"/>
      <c r="F11" s="22"/>
      <c r="G11" s="22"/>
      <c r="H11" s="22"/>
      <c r="I11" s="22"/>
      <c r="J11" s="72"/>
    </row>
    <row r="12" spans="1:10" s="80" customFormat="1" ht="31.9" customHeight="1" x14ac:dyDescent="0.25">
      <c r="B12" s="74"/>
      <c r="C12" s="53">
        <v>1</v>
      </c>
      <c r="D12" s="554" t="s">
        <v>2</v>
      </c>
      <c r="E12" s="554"/>
      <c r="F12" s="554"/>
      <c r="G12" s="554"/>
      <c r="H12" s="554"/>
      <c r="I12" s="10" t="s">
        <v>312</v>
      </c>
      <c r="J12" s="75"/>
    </row>
    <row r="13" spans="1:10" s="80" customFormat="1" ht="31.9" customHeight="1" x14ac:dyDescent="0.25">
      <c r="B13" s="74"/>
      <c r="C13" s="53">
        <v>2</v>
      </c>
      <c r="D13" s="554" t="s">
        <v>42</v>
      </c>
      <c r="E13" s="554"/>
      <c r="F13" s="554"/>
      <c r="G13" s="554"/>
      <c r="H13" s="554"/>
      <c r="I13" s="10" t="s">
        <v>312</v>
      </c>
      <c r="J13" s="75"/>
    </row>
    <row r="14" spans="1:10" s="80" customFormat="1" ht="31.9" customHeight="1" x14ac:dyDescent="0.25">
      <c r="B14" s="74"/>
      <c r="C14" s="53">
        <v>3</v>
      </c>
      <c r="D14" s="554" t="s">
        <v>43</v>
      </c>
      <c r="E14" s="554"/>
      <c r="F14" s="554"/>
      <c r="G14" s="554"/>
      <c r="H14" s="554"/>
      <c r="I14" s="10" t="s">
        <v>312</v>
      </c>
      <c r="J14" s="75"/>
    </row>
    <row r="15" spans="1:10" s="80" customFormat="1" ht="31.9" customHeight="1" x14ac:dyDescent="0.25">
      <c r="B15" s="74"/>
      <c r="C15" s="53">
        <v>4</v>
      </c>
      <c r="D15" s="554" t="s">
        <v>44</v>
      </c>
      <c r="E15" s="554"/>
      <c r="F15" s="554"/>
      <c r="G15" s="554"/>
      <c r="H15" s="554"/>
      <c r="I15" s="10" t="s">
        <v>312</v>
      </c>
      <c r="J15" s="75"/>
    </row>
    <row r="16" spans="1:10" s="80" customFormat="1" ht="31.9" customHeight="1" x14ac:dyDescent="0.25">
      <c r="B16" s="74"/>
      <c r="C16" s="53">
        <v>5</v>
      </c>
      <c r="D16" s="554" t="s">
        <v>10</v>
      </c>
      <c r="E16" s="554"/>
      <c r="F16" s="554"/>
      <c r="G16" s="554"/>
      <c r="H16" s="554"/>
      <c r="I16" s="10" t="s">
        <v>312</v>
      </c>
      <c r="J16" s="75"/>
    </row>
    <row r="17" spans="2:10" s="80" customFormat="1" ht="31.9" customHeight="1" x14ac:dyDescent="0.25">
      <c r="B17" s="74"/>
      <c r="C17" s="53">
        <v>6</v>
      </c>
      <c r="D17" s="554" t="s">
        <v>45</v>
      </c>
      <c r="E17" s="554"/>
      <c r="F17" s="554"/>
      <c r="G17" s="554"/>
      <c r="H17" s="554"/>
      <c r="I17" s="10" t="s">
        <v>312</v>
      </c>
      <c r="J17" s="75"/>
    </row>
    <row r="18" spans="2:10" s="80" customFormat="1" ht="31.9" customHeight="1" x14ac:dyDescent="0.25">
      <c r="B18" s="74"/>
      <c r="C18" s="53">
        <v>7</v>
      </c>
      <c r="D18" s="554" t="s">
        <v>13</v>
      </c>
      <c r="E18" s="554"/>
      <c r="F18" s="554"/>
      <c r="G18" s="554"/>
      <c r="H18" s="554"/>
      <c r="I18" s="10" t="s">
        <v>312</v>
      </c>
      <c r="J18" s="75"/>
    </row>
    <row r="19" spans="2:10" s="80" customFormat="1" ht="31.9" customHeight="1" x14ac:dyDescent="0.25">
      <c r="B19" s="74"/>
      <c r="C19" s="53">
        <v>8</v>
      </c>
      <c r="D19" s="554" t="s">
        <v>46</v>
      </c>
      <c r="E19" s="554"/>
      <c r="F19" s="554"/>
      <c r="G19" s="554"/>
      <c r="H19" s="554"/>
      <c r="I19" s="10" t="s">
        <v>312</v>
      </c>
      <c r="J19" s="75"/>
    </row>
    <row r="20" spans="2:10" ht="15.75" thickBot="1" x14ac:dyDescent="0.3">
      <c r="B20" s="21"/>
      <c r="C20" s="22"/>
      <c r="D20" s="22"/>
      <c r="E20" s="22"/>
      <c r="F20" s="22"/>
      <c r="G20" s="22"/>
      <c r="H20" s="22"/>
      <c r="I20" s="22"/>
      <c r="J20" s="72"/>
    </row>
    <row r="21" spans="2:10" ht="21.6" customHeight="1" thickBot="1" x14ac:dyDescent="0.3">
      <c r="B21" s="21"/>
      <c r="C21" s="22"/>
      <c r="D21" s="22"/>
      <c r="E21" s="552" t="s">
        <v>300</v>
      </c>
      <c r="F21" s="553"/>
      <c r="G21" s="76"/>
      <c r="H21" s="77"/>
      <c r="I21" s="77"/>
      <c r="J21" s="72"/>
    </row>
    <row r="22" spans="2:10" ht="15.75" thickBot="1" x14ac:dyDescent="0.3">
      <c r="B22" s="26"/>
      <c r="C22" s="27"/>
      <c r="D22" s="27"/>
      <c r="E22" s="27"/>
      <c r="F22" s="27"/>
      <c r="G22" s="27"/>
      <c r="H22" s="27"/>
      <c r="I22" s="27"/>
      <c r="J22" s="78"/>
    </row>
  </sheetData>
  <sheetProtection algorithmName="SHA-512" hashValue="/Cas1SwZO5cVMJHUCzarwaFPcOS40RgBgcNobG/7cg2QcbEoiHEJ7mBA7H12ocZ2zjCxiiCNGJrb22/kicIpFg==" saltValue="7zBpPAooFtmjTxKKqdGPbQ==" spinCount="100000" sheet="1" objects="1" scenarios="1" selectLockedCells="1"/>
  <mergeCells count="14">
    <mergeCell ref="C3:F3"/>
    <mergeCell ref="H4:I5"/>
    <mergeCell ref="E21:F21"/>
    <mergeCell ref="D15:H15"/>
    <mergeCell ref="D16:H16"/>
    <mergeCell ref="D17:H17"/>
    <mergeCell ref="D18:H18"/>
    <mergeCell ref="D19:H19"/>
    <mergeCell ref="C7:I7"/>
    <mergeCell ref="D12:H12"/>
    <mergeCell ref="D13:H13"/>
    <mergeCell ref="D14:H14"/>
    <mergeCell ref="G9:H9"/>
    <mergeCell ref="G10:H10"/>
  </mergeCells>
  <conditionalFormatting sqref="I12:I19">
    <cfRule type="cellIs" dxfId="51" priority="1" operator="greaterThan">
      <formula>3</formula>
    </cfRule>
  </conditionalFormatting>
  <dataValidations xWindow="1040" yWindow="856" count="1">
    <dataValidation type="list" allowBlank="1" showInputMessage="1" showErrorMessage="1" promptTitle="Échelle" prompt="0 = En désaccord_x000a_1 = Plutôt en désaccord_x000a_2 = Plutôt en accord_x000a_3 = En accord" sqref="I12:I19" xr:uid="{D1FBA19D-243C-4F15-9F55-608552421D3B}">
      <formula1>"-, 0,1,2,3"</formula1>
    </dataValidation>
  </dataValidations>
  <hyperlinks>
    <hyperlink ref="E21:F21" location="Accueil!A1" display="Retour à l'accueil" xr:uid="{DFF0D5C3-E199-4894-B770-37EC62467418}"/>
  </hyperlinks>
  <pageMargins left="0.7" right="0.7" top="0.75" bottom="0.75" header="0.3" footer="0.3"/>
  <pageSetup scale="7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07AC-59A7-4B59-A78A-755A4C80C987}">
  <sheetPr codeName="Feuil6">
    <tabColor rgb="FFCCBF9F"/>
  </sheetPr>
  <dimension ref="A1:I23"/>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9"/>
      <c r="C2" s="20"/>
      <c r="D2" s="20"/>
      <c r="E2" s="20"/>
      <c r="F2" s="20"/>
      <c r="G2" s="20"/>
      <c r="H2" s="20"/>
      <c r="I2" s="65"/>
    </row>
    <row r="3" spans="1:9" s="2" customFormat="1" ht="19.899999999999999" customHeight="1" x14ac:dyDescent="0.25">
      <c r="B3" s="66"/>
      <c r="C3" s="550" t="s">
        <v>39</v>
      </c>
      <c r="D3" s="550"/>
      <c r="E3" s="550"/>
      <c r="F3" s="550"/>
      <c r="G3" s="67"/>
      <c r="H3" s="67"/>
      <c r="I3" s="68"/>
    </row>
    <row r="4" spans="1:9" ht="15.75" x14ac:dyDescent="0.25">
      <c r="B4" s="21"/>
      <c r="C4" s="22"/>
      <c r="D4" s="69"/>
      <c r="E4" s="70"/>
      <c r="F4" s="70"/>
      <c r="G4" s="70"/>
      <c r="H4" s="22"/>
      <c r="I4" s="72"/>
    </row>
    <row r="5" spans="1:9" ht="91.15" customHeight="1" x14ac:dyDescent="0.25">
      <c r="B5" s="21"/>
      <c r="C5" s="22"/>
      <c r="D5" s="22"/>
      <c r="E5" s="22"/>
      <c r="F5" s="22"/>
      <c r="G5" s="22"/>
      <c r="H5" s="22"/>
      <c r="I5" s="85"/>
    </row>
    <row r="6" spans="1:9" ht="15.75" x14ac:dyDescent="0.25">
      <c r="B6" s="21"/>
      <c r="C6" s="22"/>
      <c r="D6" s="69"/>
      <c r="E6" s="70"/>
      <c r="F6" s="70"/>
      <c r="G6" s="70"/>
      <c r="H6" s="22"/>
      <c r="I6" s="72"/>
    </row>
    <row r="7" spans="1:9" ht="29.45" customHeight="1" x14ac:dyDescent="0.25">
      <c r="B7" s="21"/>
      <c r="C7" s="555" t="s">
        <v>142</v>
      </c>
      <c r="D7" s="555"/>
      <c r="E7" s="555"/>
      <c r="F7" s="555"/>
      <c r="G7" s="555"/>
      <c r="H7" s="555"/>
      <c r="I7" s="86"/>
    </row>
    <row r="8" spans="1:9" ht="15.75" thickBot="1" x14ac:dyDescent="0.3">
      <c r="B8" s="21"/>
      <c r="C8" s="22"/>
      <c r="D8" s="22"/>
      <c r="E8" s="22"/>
      <c r="F8" s="22"/>
      <c r="G8" s="22"/>
      <c r="H8" s="22"/>
      <c r="I8" s="72"/>
    </row>
    <row r="9" spans="1:9" x14ac:dyDescent="0.25">
      <c r="B9" s="21"/>
      <c r="C9" s="22"/>
      <c r="D9" s="3" t="s">
        <v>0</v>
      </c>
      <c r="E9" s="4" t="s">
        <v>24</v>
      </c>
      <c r="F9" s="4" t="s">
        <v>25</v>
      </c>
      <c r="G9" s="5" t="s">
        <v>1</v>
      </c>
      <c r="H9" s="22"/>
      <c r="I9" s="72"/>
    </row>
    <row r="10" spans="1:9" ht="15.75" thickBot="1" x14ac:dyDescent="0.3">
      <c r="B10" s="21"/>
      <c r="C10" s="22"/>
      <c r="D10" s="6">
        <v>0</v>
      </c>
      <c r="E10" s="7">
        <v>1</v>
      </c>
      <c r="F10" s="7">
        <v>2</v>
      </c>
      <c r="G10" s="8">
        <v>3</v>
      </c>
      <c r="H10" s="22"/>
      <c r="I10" s="72"/>
    </row>
    <row r="11" spans="1:9" x14ac:dyDescent="0.25">
      <c r="B11" s="21"/>
      <c r="C11" s="22"/>
      <c r="D11" s="22"/>
      <c r="E11" s="22"/>
      <c r="F11" s="22"/>
      <c r="G11" s="22"/>
      <c r="H11" s="22"/>
      <c r="I11" s="72"/>
    </row>
    <row r="12" spans="1:9" s="80" customFormat="1" ht="31.9" customHeight="1" x14ac:dyDescent="0.25">
      <c r="B12" s="74"/>
      <c r="C12" s="53">
        <v>9</v>
      </c>
      <c r="D12" s="554" t="s">
        <v>4</v>
      </c>
      <c r="E12" s="554"/>
      <c r="F12" s="554"/>
      <c r="G12" s="554"/>
      <c r="H12" s="10" t="s">
        <v>312</v>
      </c>
      <c r="I12" s="87"/>
    </row>
    <row r="13" spans="1:9" s="80" customFormat="1" ht="31.9" customHeight="1" x14ac:dyDescent="0.25">
      <c r="B13" s="74"/>
      <c r="C13" s="53">
        <v>10</v>
      </c>
      <c r="D13" s="554" t="s">
        <v>6</v>
      </c>
      <c r="E13" s="554"/>
      <c r="F13" s="554"/>
      <c r="G13" s="554"/>
      <c r="H13" s="10" t="s">
        <v>312</v>
      </c>
      <c r="I13" s="87"/>
    </row>
    <row r="14" spans="1:9" s="80" customFormat="1" ht="31.9" customHeight="1" x14ac:dyDescent="0.25">
      <c r="B14" s="74"/>
      <c r="C14" s="53">
        <v>11</v>
      </c>
      <c r="D14" s="554" t="s">
        <v>59</v>
      </c>
      <c r="E14" s="554"/>
      <c r="F14" s="554"/>
      <c r="G14" s="554"/>
      <c r="H14" s="10" t="s">
        <v>312</v>
      </c>
      <c r="I14" s="87"/>
    </row>
    <row r="15" spans="1:9" s="80" customFormat="1" ht="31.9" customHeight="1" x14ac:dyDescent="0.25">
      <c r="B15" s="74"/>
      <c r="C15" s="53">
        <v>12</v>
      </c>
      <c r="D15" s="554" t="s">
        <v>7</v>
      </c>
      <c r="E15" s="554"/>
      <c r="F15" s="554"/>
      <c r="G15" s="554"/>
      <c r="H15" s="10" t="s">
        <v>312</v>
      </c>
      <c r="I15" s="87"/>
    </row>
    <row r="16" spans="1:9" s="80" customFormat="1" ht="31.9" customHeight="1" x14ac:dyDescent="0.25">
      <c r="B16" s="74"/>
      <c r="C16" s="53">
        <v>13</v>
      </c>
      <c r="D16" s="554" t="s">
        <v>60</v>
      </c>
      <c r="E16" s="554"/>
      <c r="F16" s="554"/>
      <c r="G16" s="554"/>
      <c r="H16" s="10" t="s">
        <v>312</v>
      </c>
      <c r="I16" s="87"/>
    </row>
    <row r="17" spans="2:9" s="80" customFormat="1" ht="31.9" customHeight="1" x14ac:dyDescent="0.25">
      <c r="B17" s="74"/>
      <c r="C17" s="53">
        <v>14</v>
      </c>
      <c r="D17" s="554" t="s">
        <v>11</v>
      </c>
      <c r="E17" s="554"/>
      <c r="F17" s="554"/>
      <c r="G17" s="554"/>
      <c r="H17" s="10" t="s">
        <v>312</v>
      </c>
      <c r="I17" s="87"/>
    </row>
    <row r="18" spans="2:9" s="80" customFormat="1" ht="31.9" customHeight="1" x14ac:dyDescent="0.25">
      <c r="B18" s="74"/>
      <c r="C18" s="53">
        <v>15</v>
      </c>
      <c r="D18" s="554" t="s">
        <v>12</v>
      </c>
      <c r="E18" s="554"/>
      <c r="F18" s="554"/>
      <c r="G18" s="554"/>
      <c r="H18" s="10" t="s">
        <v>312</v>
      </c>
      <c r="I18" s="87"/>
    </row>
    <row r="19" spans="2:9" s="80" customFormat="1" ht="31.9" customHeight="1" x14ac:dyDescent="0.25">
      <c r="B19" s="74"/>
      <c r="C19" s="53">
        <v>16</v>
      </c>
      <c r="D19" s="554" t="s">
        <v>61</v>
      </c>
      <c r="E19" s="554"/>
      <c r="F19" s="554"/>
      <c r="G19" s="554"/>
      <c r="H19" s="10" t="s">
        <v>312</v>
      </c>
      <c r="I19" s="87"/>
    </row>
    <row r="20" spans="2:9" s="80" customFormat="1" ht="31.9" customHeight="1" x14ac:dyDescent="0.25">
      <c r="B20" s="74"/>
      <c r="C20" s="53">
        <v>17</v>
      </c>
      <c r="D20" s="554" t="s">
        <v>62</v>
      </c>
      <c r="E20" s="554"/>
      <c r="F20" s="554"/>
      <c r="G20" s="554"/>
      <c r="H20" s="10" t="s">
        <v>312</v>
      </c>
      <c r="I20" s="87"/>
    </row>
    <row r="21" spans="2:9" ht="15.75" thickBot="1" x14ac:dyDescent="0.3">
      <c r="B21" s="21"/>
      <c r="C21" s="22"/>
      <c r="D21" s="22"/>
      <c r="E21" s="22"/>
      <c r="F21" s="22"/>
      <c r="G21" s="22"/>
      <c r="H21" s="22"/>
      <c r="I21" s="72"/>
    </row>
    <row r="22" spans="2:9" ht="21.6" customHeight="1" thickBot="1" x14ac:dyDescent="0.3">
      <c r="B22" s="21"/>
      <c r="C22" s="22"/>
      <c r="D22" s="22"/>
      <c r="E22" s="552" t="s">
        <v>300</v>
      </c>
      <c r="F22" s="553"/>
      <c r="G22" s="136"/>
      <c r="H22" s="77"/>
      <c r="I22" s="88"/>
    </row>
    <row r="23" spans="2:9" ht="15.75" thickBot="1" x14ac:dyDescent="0.3">
      <c r="B23" s="26"/>
      <c r="C23" s="27"/>
      <c r="D23" s="27"/>
      <c r="E23" s="27"/>
      <c r="F23" s="27"/>
      <c r="G23" s="27"/>
      <c r="H23" s="27"/>
      <c r="I23" s="78"/>
    </row>
  </sheetData>
  <sheetProtection algorithmName="SHA-512" hashValue="uxs7Xef+jC3bqwGO4Cq55a8i6W6nZ4aZ67ewHbKJ6AKAgikRXFGNqij+Ue7ZySvjvlovo2TKxeiQkoRH9B3pYg==" saltValue="AOkvKpL3211TEGFLxNiM1Q==" spinCount="100000" sheet="1" objects="1" scenarios="1" selectLockedCells="1"/>
  <mergeCells count="12">
    <mergeCell ref="C3:F3"/>
    <mergeCell ref="E22:F22"/>
    <mergeCell ref="D16:G16"/>
    <mergeCell ref="D17:G17"/>
    <mergeCell ref="D18:G18"/>
    <mergeCell ref="D19:G19"/>
    <mergeCell ref="D20:G20"/>
    <mergeCell ref="D15:G15"/>
    <mergeCell ref="C7:H7"/>
    <mergeCell ref="D12:G12"/>
    <mergeCell ref="D13:G13"/>
    <mergeCell ref="D14:G14"/>
  </mergeCells>
  <conditionalFormatting sqref="I12:I20">
    <cfRule type="cellIs" dxfId="50" priority="2" operator="greaterThan">
      <formula>3</formula>
    </cfRule>
  </conditionalFormatting>
  <conditionalFormatting sqref="H12:H20">
    <cfRule type="cellIs" dxfId="49"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I20" xr:uid="{91F5E7B7-2328-45E4-A881-73800A0E7855}">
      <formula1>"-, 0,1,2,3"</formula1>
    </dataValidation>
  </dataValidations>
  <hyperlinks>
    <hyperlink ref="E22:F22" location="Accueil!A1" display="Retour à l'accueil" xr:uid="{03424CCB-F861-4787-8315-08726807482D}"/>
  </hyperlinks>
  <pageMargins left="0.7" right="0.7" top="0.75" bottom="0.75" header="0.3" footer="0.3"/>
  <pageSetup scale="7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45B46-C800-4014-9CF4-4A14AF86CF7C}">
  <sheetPr codeName="Feuil7">
    <tabColor rgb="FFCCBF9F"/>
  </sheetPr>
  <dimension ref="A1:I24"/>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9"/>
      <c r="C2" s="20"/>
      <c r="D2" s="20"/>
      <c r="E2" s="20"/>
      <c r="F2" s="20"/>
      <c r="G2" s="20"/>
      <c r="H2" s="20"/>
      <c r="I2" s="65"/>
    </row>
    <row r="3" spans="1:9" s="2" customFormat="1" ht="19.899999999999999" customHeight="1" x14ac:dyDescent="0.25">
      <c r="B3" s="66"/>
      <c r="C3" s="550" t="s">
        <v>40</v>
      </c>
      <c r="D3" s="550"/>
      <c r="E3" s="550"/>
      <c r="F3" s="550"/>
      <c r="G3" s="67"/>
      <c r="H3" s="67"/>
      <c r="I3" s="68"/>
    </row>
    <row r="4" spans="1:9" ht="15.75" x14ac:dyDescent="0.25">
      <c r="B4" s="21"/>
      <c r="C4" s="22"/>
      <c r="D4" s="69"/>
      <c r="E4" s="70"/>
      <c r="F4" s="70"/>
      <c r="G4" s="70"/>
      <c r="H4" s="22"/>
      <c r="I4" s="72"/>
    </row>
    <row r="5" spans="1:9" ht="72" customHeight="1" x14ac:dyDescent="0.25">
      <c r="B5" s="21"/>
      <c r="C5" s="22"/>
      <c r="D5" s="22"/>
      <c r="E5" s="22"/>
      <c r="F5" s="22"/>
      <c r="G5" s="22"/>
      <c r="H5" s="22"/>
      <c r="I5" s="72"/>
    </row>
    <row r="6" spans="1:9" ht="15.75" x14ac:dyDescent="0.25">
      <c r="B6" s="21"/>
      <c r="C6" s="22"/>
      <c r="D6" s="69"/>
      <c r="E6" s="70"/>
      <c r="F6" s="70"/>
      <c r="G6" s="70"/>
      <c r="H6" s="22"/>
      <c r="I6" s="72"/>
    </row>
    <row r="7" spans="1:9" ht="29.45" customHeight="1" x14ac:dyDescent="0.25">
      <c r="B7" s="21"/>
      <c r="C7" s="560" t="s">
        <v>143</v>
      </c>
      <c r="D7" s="560"/>
      <c r="E7" s="560"/>
      <c r="F7" s="560"/>
      <c r="G7" s="560"/>
      <c r="H7" s="560"/>
      <c r="I7" s="72"/>
    </row>
    <row r="8" spans="1:9" ht="15.75" thickBot="1" x14ac:dyDescent="0.3">
      <c r="B8" s="21"/>
      <c r="C8" s="22"/>
      <c r="D8" s="22"/>
      <c r="E8" s="22"/>
      <c r="F8" s="22"/>
      <c r="G8" s="22"/>
      <c r="H8" s="22"/>
      <c r="I8" s="72"/>
    </row>
    <row r="9" spans="1:9" x14ac:dyDescent="0.25">
      <c r="B9" s="21"/>
      <c r="C9" s="22"/>
      <c r="D9" s="3" t="s">
        <v>0</v>
      </c>
      <c r="E9" s="4" t="s">
        <v>24</v>
      </c>
      <c r="F9" s="4" t="s">
        <v>25</v>
      </c>
      <c r="G9" s="5" t="s">
        <v>1</v>
      </c>
      <c r="H9" s="22"/>
      <c r="I9" s="72"/>
    </row>
    <row r="10" spans="1:9" ht="15.75" thickBot="1" x14ac:dyDescent="0.3">
      <c r="B10" s="21"/>
      <c r="C10" s="22"/>
      <c r="D10" s="6">
        <v>0</v>
      </c>
      <c r="E10" s="7">
        <v>1</v>
      </c>
      <c r="F10" s="7">
        <v>2</v>
      </c>
      <c r="G10" s="8">
        <v>3</v>
      </c>
      <c r="H10" s="22"/>
      <c r="I10" s="72"/>
    </row>
    <row r="11" spans="1:9" x14ac:dyDescent="0.25">
      <c r="B11" s="21"/>
      <c r="C11" s="22"/>
      <c r="D11" s="22"/>
      <c r="E11" s="22"/>
      <c r="F11" s="22"/>
      <c r="G11" s="22"/>
      <c r="H11" s="22"/>
      <c r="I11" s="72"/>
    </row>
    <row r="12" spans="1:9" s="80" customFormat="1" ht="31.9" customHeight="1" x14ac:dyDescent="0.25">
      <c r="B12" s="74"/>
      <c r="C12" s="53">
        <v>18</v>
      </c>
      <c r="D12" s="554" t="s">
        <v>63</v>
      </c>
      <c r="E12" s="554"/>
      <c r="F12" s="554"/>
      <c r="G12" s="554"/>
      <c r="H12" s="10" t="s">
        <v>312</v>
      </c>
      <c r="I12" s="75"/>
    </row>
    <row r="13" spans="1:9" s="80" customFormat="1" ht="31.9" customHeight="1" x14ac:dyDescent="0.25">
      <c r="B13" s="74"/>
      <c r="C13" s="53">
        <v>19</v>
      </c>
      <c r="D13" s="554" t="s">
        <v>254</v>
      </c>
      <c r="E13" s="554"/>
      <c r="F13" s="554"/>
      <c r="G13" s="554"/>
      <c r="H13" s="10" t="s">
        <v>312</v>
      </c>
      <c r="I13" s="75"/>
    </row>
    <row r="14" spans="1:9" s="80" customFormat="1" ht="48" customHeight="1" x14ac:dyDescent="0.25">
      <c r="B14" s="74"/>
      <c r="C14" s="53">
        <v>20</v>
      </c>
      <c r="D14" s="554" t="s">
        <v>3</v>
      </c>
      <c r="E14" s="554"/>
      <c r="F14" s="554"/>
      <c r="G14" s="554"/>
      <c r="H14" s="10" t="s">
        <v>312</v>
      </c>
      <c r="I14" s="75"/>
    </row>
    <row r="15" spans="1:9" s="80" customFormat="1" ht="31.9" customHeight="1" x14ac:dyDescent="0.25">
      <c r="B15" s="74"/>
      <c r="C15" s="53">
        <v>21</v>
      </c>
      <c r="D15" s="554" t="s">
        <v>316</v>
      </c>
      <c r="E15" s="554"/>
      <c r="F15" s="554"/>
      <c r="G15" s="554"/>
      <c r="H15" s="10" t="s">
        <v>312</v>
      </c>
      <c r="I15" s="75"/>
    </row>
    <row r="16" spans="1:9" s="80" customFormat="1" ht="31.9" customHeight="1" x14ac:dyDescent="0.25">
      <c r="B16" s="74"/>
      <c r="C16" s="53">
        <v>22</v>
      </c>
      <c r="D16" s="554" t="s">
        <v>253</v>
      </c>
      <c r="E16" s="554"/>
      <c r="F16" s="554"/>
      <c r="G16" s="554"/>
      <c r="H16" s="10" t="s">
        <v>312</v>
      </c>
      <c r="I16" s="75"/>
    </row>
    <row r="17" spans="2:9" s="80" customFormat="1" ht="31.9" customHeight="1" x14ac:dyDescent="0.25">
      <c r="B17" s="74"/>
      <c r="C17" s="53">
        <v>23</v>
      </c>
      <c r="D17" s="554" t="s">
        <v>64</v>
      </c>
      <c r="E17" s="554"/>
      <c r="F17" s="554"/>
      <c r="G17" s="554"/>
      <c r="H17" s="10" t="s">
        <v>312</v>
      </c>
      <c r="I17" s="75"/>
    </row>
    <row r="18" spans="2:9" s="80" customFormat="1" ht="31.9" customHeight="1" x14ac:dyDescent="0.25">
      <c r="B18" s="74"/>
      <c r="C18" s="53">
        <v>24</v>
      </c>
      <c r="D18" s="554" t="s">
        <v>65</v>
      </c>
      <c r="E18" s="554"/>
      <c r="F18" s="554"/>
      <c r="G18" s="554"/>
      <c r="H18" s="10" t="s">
        <v>312</v>
      </c>
      <c r="I18" s="75"/>
    </row>
    <row r="19" spans="2:9" s="80" customFormat="1" ht="31.9" customHeight="1" x14ac:dyDescent="0.25">
      <c r="B19" s="74"/>
      <c r="C19" s="53">
        <v>25</v>
      </c>
      <c r="D19" s="554" t="s">
        <v>66</v>
      </c>
      <c r="E19" s="554"/>
      <c r="F19" s="554"/>
      <c r="G19" s="554"/>
      <c r="H19" s="10" t="s">
        <v>312</v>
      </c>
      <c r="I19" s="75"/>
    </row>
    <row r="20" spans="2:9" s="80" customFormat="1" ht="31.9" customHeight="1" x14ac:dyDescent="0.25">
      <c r="B20" s="74"/>
      <c r="C20" s="53">
        <v>26</v>
      </c>
      <c r="D20" s="554" t="s">
        <v>67</v>
      </c>
      <c r="E20" s="554"/>
      <c r="F20" s="554"/>
      <c r="G20" s="554"/>
      <c r="H20" s="10" t="s">
        <v>312</v>
      </c>
      <c r="I20" s="75"/>
    </row>
    <row r="21" spans="2:9" s="80" customFormat="1" ht="31.9" customHeight="1" x14ac:dyDescent="0.25">
      <c r="B21" s="74"/>
      <c r="C21" s="53">
        <v>27</v>
      </c>
      <c r="D21" s="554" t="s">
        <v>252</v>
      </c>
      <c r="E21" s="554"/>
      <c r="F21" s="554"/>
      <c r="G21" s="554"/>
      <c r="H21" s="10" t="s">
        <v>312</v>
      </c>
      <c r="I21" s="75"/>
    </row>
    <row r="22" spans="2:9" ht="15.75" thickBot="1" x14ac:dyDescent="0.3">
      <c r="B22" s="21"/>
      <c r="C22" s="22"/>
      <c r="D22" s="22"/>
      <c r="E22" s="22"/>
      <c r="F22" s="22"/>
      <c r="G22" s="22"/>
      <c r="H22" s="22"/>
      <c r="I22" s="72"/>
    </row>
    <row r="23" spans="2:9" ht="21.6" customHeight="1" thickBot="1" x14ac:dyDescent="0.3">
      <c r="B23" s="21"/>
      <c r="C23" s="22"/>
      <c r="D23" s="22"/>
      <c r="E23" s="552" t="s">
        <v>300</v>
      </c>
      <c r="F23" s="553"/>
      <c r="G23" s="136"/>
      <c r="H23" s="77"/>
      <c r="I23" s="72"/>
    </row>
    <row r="24" spans="2:9" ht="15.75" thickBot="1" x14ac:dyDescent="0.3">
      <c r="B24" s="26"/>
      <c r="C24" s="27"/>
      <c r="D24" s="27"/>
      <c r="E24" s="27"/>
      <c r="F24" s="27"/>
      <c r="G24" s="27"/>
      <c r="H24" s="27"/>
      <c r="I24" s="78"/>
    </row>
  </sheetData>
  <sheetProtection algorithmName="SHA-512" hashValue="w/6y4lP4PSaFjtnK3KdCGqikog9Vu/UXF6Z0yNVLvzA8usMHAX5YsYZp9Sepx0Gi7gJ+B8TPf+BLMuT9+d0cZg==" saltValue="Q6cTJ5DcNtHF1k+yAGNtwQ==" spinCount="100000" sheet="1" objects="1" scenarios="1" selectLockedCells="1"/>
  <mergeCells count="13">
    <mergeCell ref="C3:F3"/>
    <mergeCell ref="E23:F23"/>
    <mergeCell ref="D16:G16"/>
    <mergeCell ref="D17:G17"/>
    <mergeCell ref="D18:G18"/>
    <mergeCell ref="D19:G19"/>
    <mergeCell ref="D20:G20"/>
    <mergeCell ref="D21:G21"/>
    <mergeCell ref="D15:G15"/>
    <mergeCell ref="C7:H7"/>
    <mergeCell ref="D12:G12"/>
    <mergeCell ref="D13:G13"/>
    <mergeCell ref="D14:G14"/>
  </mergeCells>
  <conditionalFormatting sqref="H12:H21">
    <cfRule type="cellIs" dxfId="48"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1" xr:uid="{321A12E0-F667-49A7-8595-EE72A86EAA54}">
      <formula1>"-, 0,1,2,3"</formula1>
    </dataValidation>
  </dataValidations>
  <hyperlinks>
    <hyperlink ref="E23:F23" location="Accueil!A1" display="Retour à l'accueil" xr:uid="{F723033C-BCA2-4289-BA7C-F7AD811CFE46}"/>
  </hyperlinks>
  <pageMargins left="0.7" right="0.7" top="0.75" bottom="0.75" header="0.3" footer="0.3"/>
  <pageSetup scale="7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55805-3F01-45F0-AAB4-F47F3EA4FB3A}">
  <sheetPr codeName="Feuil8">
    <tabColor rgb="FFCCBF9F"/>
  </sheetPr>
  <dimension ref="A1:I24"/>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9"/>
      <c r="C2" s="20"/>
      <c r="D2" s="20"/>
      <c r="E2" s="20"/>
      <c r="F2" s="20"/>
      <c r="G2" s="20"/>
      <c r="H2" s="20"/>
      <c r="I2" s="65"/>
    </row>
    <row r="3" spans="1:9" s="2" customFormat="1" ht="19.899999999999999" customHeight="1" x14ac:dyDescent="0.25">
      <c r="B3" s="66"/>
      <c r="C3" s="550" t="s">
        <v>41</v>
      </c>
      <c r="D3" s="550"/>
      <c r="E3" s="550"/>
      <c r="F3" s="550"/>
      <c r="G3" s="67"/>
      <c r="H3" s="67"/>
      <c r="I3" s="68"/>
    </row>
    <row r="4" spans="1:9" ht="15.75" x14ac:dyDescent="0.25">
      <c r="B4" s="21"/>
      <c r="C4" s="22"/>
      <c r="D4" s="69"/>
      <c r="E4" s="70"/>
      <c r="F4" s="70"/>
      <c r="G4" s="70"/>
      <c r="H4" s="22"/>
      <c r="I4" s="72"/>
    </row>
    <row r="5" spans="1:9" ht="75.599999999999994" customHeight="1" x14ac:dyDescent="0.25">
      <c r="B5" s="21"/>
      <c r="C5" s="22"/>
      <c r="D5" s="22"/>
      <c r="E5" s="22"/>
      <c r="F5" s="22"/>
      <c r="G5" s="22"/>
      <c r="H5" s="22"/>
      <c r="I5" s="72"/>
    </row>
    <row r="6" spans="1:9" ht="15.75" x14ac:dyDescent="0.25">
      <c r="B6" s="21"/>
      <c r="C6" s="22"/>
      <c r="D6" s="69"/>
      <c r="E6" s="70"/>
      <c r="F6" s="70"/>
      <c r="G6" s="70"/>
      <c r="H6" s="22"/>
      <c r="I6" s="72"/>
    </row>
    <row r="7" spans="1:9" ht="29.45" customHeight="1" x14ac:dyDescent="0.25">
      <c r="B7" s="21"/>
      <c r="C7" s="560" t="s">
        <v>144</v>
      </c>
      <c r="D7" s="560"/>
      <c r="E7" s="560"/>
      <c r="F7" s="560"/>
      <c r="G7" s="560"/>
      <c r="H7" s="560"/>
      <c r="I7" s="72"/>
    </row>
    <row r="8" spans="1:9" ht="15.75" thickBot="1" x14ac:dyDescent="0.3">
      <c r="B8" s="21"/>
      <c r="C8" s="22"/>
      <c r="D8" s="22"/>
      <c r="E8" s="22"/>
      <c r="F8" s="22"/>
      <c r="G8" s="22"/>
      <c r="H8" s="22"/>
      <c r="I8" s="72"/>
    </row>
    <row r="9" spans="1:9" x14ac:dyDescent="0.25">
      <c r="B9" s="21"/>
      <c r="C9" s="22"/>
      <c r="D9" s="3" t="s">
        <v>0</v>
      </c>
      <c r="E9" s="4" t="s">
        <v>24</v>
      </c>
      <c r="F9" s="4" t="s">
        <v>25</v>
      </c>
      <c r="G9" s="5" t="s">
        <v>1</v>
      </c>
      <c r="H9" s="22"/>
      <c r="I9" s="72"/>
    </row>
    <row r="10" spans="1:9" ht="15.75" thickBot="1" x14ac:dyDescent="0.3">
      <c r="B10" s="21"/>
      <c r="C10" s="22"/>
      <c r="D10" s="6">
        <v>0</v>
      </c>
      <c r="E10" s="7">
        <v>1</v>
      </c>
      <c r="F10" s="7">
        <v>2</v>
      </c>
      <c r="G10" s="8">
        <v>3</v>
      </c>
      <c r="H10" s="22"/>
      <c r="I10" s="72"/>
    </row>
    <row r="11" spans="1:9" x14ac:dyDescent="0.25">
      <c r="B11" s="21"/>
      <c r="C11" s="22"/>
      <c r="D11" s="22"/>
      <c r="E11" s="22"/>
      <c r="F11" s="22"/>
      <c r="G11" s="22"/>
      <c r="H11" s="22"/>
      <c r="I11" s="72"/>
    </row>
    <row r="12" spans="1:9" s="80" customFormat="1" ht="31.9" customHeight="1" x14ac:dyDescent="0.25">
      <c r="B12" s="74"/>
      <c r="C12" s="53">
        <v>28</v>
      </c>
      <c r="D12" s="554" t="s">
        <v>5</v>
      </c>
      <c r="E12" s="554"/>
      <c r="F12" s="554"/>
      <c r="G12" s="554"/>
      <c r="H12" s="10" t="s">
        <v>312</v>
      </c>
      <c r="I12" s="75"/>
    </row>
    <row r="13" spans="1:9" s="80" customFormat="1" ht="31.9" customHeight="1" x14ac:dyDescent="0.25">
      <c r="B13" s="74"/>
      <c r="C13" s="53">
        <v>29</v>
      </c>
      <c r="D13" s="554" t="s">
        <v>68</v>
      </c>
      <c r="E13" s="554"/>
      <c r="F13" s="554"/>
      <c r="G13" s="554"/>
      <c r="H13" s="10" t="s">
        <v>312</v>
      </c>
      <c r="I13" s="75"/>
    </row>
    <row r="14" spans="1:9" s="80" customFormat="1" ht="31.9" customHeight="1" x14ac:dyDescent="0.25">
      <c r="B14" s="74"/>
      <c r="C14" s="53">
        <v>30</v>
      </c>
      <c r="D14" s="554" t="s">
        <v>69</v>
      </c>
      <c r="E14" s="554"/>
      <c r="F14" s="554"/>
      <c r="G14" s="554"/>
      <c r="H14" s="10" t="s">
        <v>312</v>
      </c>
      <c r="I14" s="75"/>
    </row>
    <row r="15" spans="1:9" s="80" customFormat="1" ht="31.9" customHeight="1" x14ac:dyDescent="0.25">
      <c r="B15" s="74"/>
      <c r="C15" s="53">
        <v>31</v>
      </c>
      <c r="D15" s="554" t="s">
        <v>8</v>
      </c>
      <c r="E15" s="554"/>
      <c r="F15" s="554"/>
      <c r="G15" s="554"/>
      <c r="H15" s="10" t="s">
        <v>312</v>
      </c>
      <c r="I15" s="75"/>
    </row>
    <row r="16" spans="1:9" s="80" customFormat="1" ht="31.9" customHeight="1" x14ac:dyDescent="0.25">
      <c r="B16" s="74"/>
      <c r="C16" s="53">
        <v>32</v>
      </c>
      <c r="D16" s="554" t="s">
        <v>9</v>
      </c>
      <c r="E16" s="554"/>
      <c r="F16" s="554"/>
      <c r="G16" s="554"/>
      <c r="H16" s="10" t="s">
        <v>312</v>
      </c>
      <c r="I16" s="75"/>
    </row>
    <row r="17" spans="2:9" s="80" customFormat="1" ht="31.9" customHeight="1" x14ac:dyDescent="0.25">
      <c r="B17" s="74"/>
      <c r="C17" s="53">
        <v>33</v>
      </c>
      <c r="D17" s="554" t="s">
        <v>70</v>
      </c>
      <c r="E17" s="554"/>
      <c r="F17" s="554"/>
      <c r="G17" s="554"/>
      <c r="H17" s="10" t="s">
        <v>312</v>
      </c>
      <c r="I17" s="75"/>
    </row>
    <row r="18" spans="2:9" s="80" customFormat="1" ht="48" customHeight="1" x14ac:dyDescent="0.25">
      <c r="B18" s="74"/>
      <c r="C18" s="53">
        <v>34</v>
      </c>
      <c r="D18" s="554" t="s">
        <v>71</v>
      </c>
      <c r="E18" s="554"/>
      <c r="F18" s="554"/>
      <c r="G18" s="554"/>
      <c r="H18" s="10" t="s">
        <v>312</v>
      </c>
      <c r="I18" s="75"/>
    </row>
    <row r="19" spans="2:9" s="80" customFormat="1" ht="31.9" customHeight="1" x14ac:dyDescent="0.25">
      <c r="B19" s="74"/>
      <c r="C19" s="53">
        <v>35</v>
      </c>
      <c r="D19" s="554" t="s">
        <v>14</v>
      </c>
      <c r="E19" s="554"/>
      <c r="F19" s="554"/>
      <c r="G19" s="554"/>
      <c r="H19" s="10" t="s">
        <v>312</v>
      </c>
      <c r="I19" s="75"/>
    </row>
    <row r="20" spans="2:9" s="80" customFormat="1" ht="31.9" customHeight="1" x14ac:dyDescent="0.25">
      <c r="B20" s="74"/>
      <c r="C20" s="53">
        <v>36</v>
      </c>
      <c r="D20" s="554" t="s">
        <v>15</v>
      </c>
      <c r="E20" s="554"/>
      <c r="F20" s="554"/>
      <c r="G20" s="554"/>
      <c r="H20" s="10" t="s">
        <v>312</v>
      </c>
      <c r="I20" s="75"/>
    </row>
    <row r="21" spans="2:9" s="80" customFormat="1" ht="31.9" customHeight="1" x14ac:dyDescent="0.25">
      <c r="B21" s="74"/>
      <c r="C21" s="53">
        <v>37</v>
      </c>
      <c r="D21" s="554" t="s">
        <v>16</v>
      </c>
      <c r="E21" s="554"/>
      <c r="F21" s="554"/>
      <c r="G21" s="554"/>
      <c r="H21" s="10" t="s">
        <v>312</v>
      </c>
      <c r="I21" s="75"/>
    </row>
    <row r="22" spans="2:9" ht="15.75" thickBot="1" x14ac:dyDescent="0.3">
      <c r="B22" s="21"/>
      <c r="C22" s="22"/>
      <c r="D22" s="22"/>
      <c r="E22" s="22"/>
      <c r="F22" s="22"/>
      <c r="G22" s="22"/>
      <c r="H22" s="22"/>
      <c r="I22" s="72"/>
    </row>
    <row r="23" spans="2:9" ht="21.6" customHeight="1" thickBot="1" x14ac:dyDescent="0.3">
      <c r="B23" s="21"/>
      <c r="C23" s="22"/>
      <c r="D23" s="22"/>
      <c r="E23" s="552" t="s">
        <v>300</v>
      </c>
      <c r="F23" s="553"/>
      <c r="G23" s="136"/>
      <c r="H23" s="77"/>
      <c r="I23" s="72"/>
    </row>
    <row r="24" spans="2:9" ht="15.75" thickBot="1" x14ac:dyDescent="0.3">
      <c r="B24" s="26"/>
      <c r="C24" s="27"/>
      <c r="D24" s="27"/>
      <c r="E24" s="27"/>
      <c r="F24" s="27"/>
      <c r="G24" s="27"/>
      <c r="H24" s="27"/>
      <c r="I24" s="78"/>
    </row>
  </sheetData>
  <sheetProtection algorithmName="SHA-512" hashValue="ea18FKXnZPFRxP8h0FE1cgjRrWBBfNhtNWFoNWOXBTaa0qrL2h1pI9m3ta6/7q3++skHap0xG39nnQ1v+jINPA==" saltValue="BqnGhCKCmx5pDyQ9Po7PmA==" spinCount="100000" sheet="1" objects="1" scenarios="1" selectLockedCells="1"/>
  <mergeCells count="13">
    <mergeCell ref="C3:F3"/>
    <mergeCell ref="E23:F23"/>
    <mergeCell ref="D16:G16"/>
    <mergeCell ref="D17:G17"/>
    <mergeCell ref="D18:G18"/>
    <mergeCell ref="D19:G19"/>
    <mergeCell ref="D20:G20"/>
    <mergeCell ref="D21:G21"/>
    <mergeCell ref="D15:G15"/>
    <mergeCell ref="C7:H7"/>
    <mergeCell ref="D12:G12"/>
    <mergeCell ref="D13:G13"/>
    <mergeCell ref="D14:G14"/>
  </mergeCells>
  <conditionalFormatting sqref="H12:H21">
    <cfRule type="cellIs" dxfId="47" priority="1" operator="greaterThan">
      <formula>3</formula>
    </cfRule>
  </conditionalFormatting>
  <dataValidations xWindow="1085" yWindow="870" count="1">
    <dataValidation type="list" allowBlank="1" showInputMessage="1" showErrorMessage="1" promptTitle="Échelle" prompt="0 = En désaccord_x000a_1 = Plutôt en désaccord_x000a_2 = Plutôt en accord_x000a_3 = En accord" sqref="H12:H21" xr:uid="{860AD090-AA48-4633-A933-916BB09DA741}">
      <formula1>"-, 0,1,2,3"</formula1>
    </dataValidation>
  </dataValidations>
  <hyperlinks>
    <hyperlink ref="E23:F23" location="Accueil!A1" display="Retour à l'accueil" xr:uid="{BFBFA870-875B-4C4D-B72F-8AF52B5CB9D6}"/>
  </hyperlinks>
  <pageMargins left="0.7" right="0.7" top="0.75" bottom="0.75" header="0.3" footer="0.3"/>
  <pageSetup scale="7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6173D-EA37-4723-A8D7-EF33F9D87381}">
  <sheetPr codeName="Feuil9">
    <tabColor rgb="FF7CB4CF"/>
  </sheetPr>
  <dimension ref="A1:I22"/>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89"/>
      <c r="C2" s="28"/>
      <c r="D2" s="28"/>
      <c r="E2" s="28"/>
      <c r="F2" s="28"/>
      <c r="G2" s="28"/>
      <c r="H2" s="28"/>
      <c r="I2" s="90"/>
    </row>
    <row r="3" spans="1:9" s="2" customFormat="1" ht="19.899999999999999" customHeight="1" x14ac:dyDescent="0.25">
      <c r="B3" s="91"/>
      <c r="C3" s="561" t="s">
        <v>87</v>
      </c>
      <c r="D3" s="561"/>
      <c r="E3" s="561"/>
      <c r="F3" s="561"/>
      <c r="G3" s="92"/>
      <c r="H3" s="92"/>
      <c r="I3" s="93"/>
    </row>
    <row r="4" spans="1:9" s="2" customFormat="1" ht="15.6" customHeight="1" x14ac:dyDescent="0.25">
      <c r="B4" s="91"/>
      <c r="C4" s="92"/>
      <c r="D4" s="94"/>
      <c r="E4" s="31"/>
      <c r="F4" s="31"/>
      <c r="G4" s="31"/>
      <c r="H4" s="92"/>
      <c r="I4" s="93"/>
    </row>
    <row r="5" spans="1:9" s="2" customFormat="1" ht="115.9" customHeight="1" x14ac:dyDescent="0.25">
      <c r="B5" s="91"/>
      <c r="C5" s="565"/>
      <c r="D5" s="565"/>
      <c r="E5" s="565"/>
      <c r="F5" s="565"/>
      <c r="G5" s="565"/>
      <c r="H5" s="565"/>
      <c r="I5" s="93"/>
    </row>
    <row r="6" spans="1:9" ht="15.75" x14ac:dyDescent="0.25">
      <c r="B6" s="95"/>
      <c r="C6" s="29"/>
      <c r="D6" s="96"/>
      <c r="E6" s="97"/>
      <c r="F6" s="97"/>
      <c r="G6" s="97"/>
      <c r="H6" s="29"/>
      <c r="I6" s="98"/>
    </row>
    <row r="7" spans="1:9" ht="29.45" customHeight="1" x14ac:dyDescent="0.25">
      <c r="B7" s="95"/>
      <c r="C7" s="564" t="s">
        <v>145</v>
      </c>
      <c r="D7" s="564"/>
      <c r="E7" s="564"/>
      <c r="F7" s="564"/>
      <c r="G7" s="564"/>
      <c r="H7" s="564"/>
      <c r="I7" s="98"/>
    </row>
    <row r="8" spans="1:9" ht="15.75" thickBot="1" x14ac:dyDescent="0.3">
      <c r="B8" s="95"/>
      <c r="C8" s="29"/>
      <c r="D8" s="29"/>
      <c r="E8" s="29"/>
      <c r="F8" s="29"/>
      <c r="G8" s="29"/>
      <c r="H8" s="29"/>
      <c r="I8" s="98"/>
    </row>
    <row r="9" spans="1:9" x14ac:dyDescent="0.25">
      <c r="B9" s="95"/>
      <c r="C9" s="29"/>
      <c r="D9" s="3" t="s">
        <v>0</v>
      </c>
      <c r="E9" s="4" t="s">
        <v>24</v>
      </c>
      <c r="F9" s="4" t="s">
        <v>25</v>
      </c>
      <c r="G9" s="5" t="s">
        <v>1</v>
      </c>
      <c r="H9" s="29"/>
      <c r="I9" s="98"/>
    </row>
    <row r="10" spans="1:9" ht="15.75" thickBot="1" x14ac:dyDescent="0.3">
      <c r="B10" s="95"/>
      <c r="C10" s="29"/>
      <c r="D10" s="6">
        <v>0</v>
      </c>
      <c r="E10" s="7">
        <v>1</v>
      </c>
      <c r="F10" s="7">
        <v>2</v>
      </c>
      <c r="G10" s="8">
        <v>3</v>
      </c>
      <c r="H10" s="29"/>
      <c r="I10" s="98"/>
    </row>
    <row r="11" spans="1:9" x14ac:dyDescent="0.25">
      <c r="B11" s="95"/>
      <c r="C11" s="29"/>
      <c r="D11" s="29"/>
      <c r="E11" s="29"/>
      <c r="F11" s="29"/>
      <c r="G11" s="29"/>
      <c r="H11" s="29"/>
      <c r="I11" s="98"/>
    </row>
    <row r="12" spans="1:9" s="80" customFormat="1" ht="31.9" customHeight="1" x14ac:dyDescent="0.25">
      <c r="B12" s="99"/>
      <c r="C12" s="53">
        <v>1</v>
      </c>
      <c r="D12" s="554" t="s">
        <v>88</v>
      </c>
      <c r="E12" s="554"/>
      <c r="F12" s="554"/>
      <c r="G12" s="554"/>
      <c r="H12" s="10" t="s">
        <v>312</v>
      </c>
      <c r="I12" s="100"/>
    </row>
    <row r="13" spans="1:9" s="80" customFormat="1" ht="31.9" customHeight="1" x14ac:dyDescent="0.25">
      <c r="B13" s="99"/>
      <c r="C13" s="53">
        <v>2</v>
      </c>
      <c r="D13" s="554" t="s">
        <v>89</v>
      </c>
      <c r="E13" s="554"/>
      <c r="F13" s="554"/>
      <c r="G13" s="554"/>
      <c r="H13" s="10" t="s">
        <v>312</v>
      </c>
      <c r="I13" s="100"/>
    </row>
    <row r="14" spans="1:9" s="80" customFormat="1" ht="31.9" customHeight="1" x14ac:dyDescent="0.25">
      <c r="B14" s="99"/>
      <c r="C14" s="53">
        <v>3</v>
      </c>
      <c r="D14" s="554" t="s">
        <v>90</v>
      </c>
      <c r="E14" s="554"/>
      <c r="F14" s="554"/>
      <c r="G14" s="554"/>
      <c r="H14" s="10" t="s">
        <v>312</v>
      </c>
      <c r="I14" s="100"/>
    </row>
    <row r="15" spans="1:9" s="80" customFormat="1" ht="31.9" customHeight="1" x14ac:dyDescent="0.25">
      <c r="B15" s="99"/>
      <c r="C15" s="53">
        <v>4</v>
      </c>
      <c r="D15" s="554" t="s">
        <v>91</v>
      </c>
      <c r="E15" s="554"/>
      <c r="F15" s="554"/>
      <c r="G15" s="554"/>
      <c r="H15" s="10" t="s">
        <v>312</v>
      </c>
      <c r="I15" s="100"/>
    </row>
    <row r="16" spans="1:9" s="80" customFormat="1" ht="31.9" customHeight="1" x14ac:dyDescent="0.25">
      <c r="B16" s="99"/>
      <c r="C16" s="53">
        <v>5</v>
      </c>
      <c r="D16" s="554" t="s">
        <v>92</v>
      </c>
      <c r="E16" s="554"/>
      <c r="F16" s="554"/>
      <c r="G16" s="554"/>
      <c r="H16" s="10" t="s">
        <v>312</v>
      </c>
      <c r="I16" s="100"/>
    </row>
    <row r="17" spans="2:9" s="80" customFormat="1" ht="31.9" customHeight="1" x14ac:dyDescent="0.25">
      <c r="B17" s="99"/>
      <c r="C17" s="53">
        <v>6</v>
      </c>
      <c r="D17" s="554" t="s">
        <v>93</v>
      </c>
      <c r="E17" s="554"/>
      <c r="F17" s="554"/>
      <c r="G17" s="554"/>
      <c r="H17" s="10" t="s">
        <v>312</v>
      </c>
      <c r="I17" s="100"/>
    </row>
    <row r="18" spans="2:9" s="80" customFormat="1" ht="31.9" customHeight="1" x14ac:dyDescent="0.25">
      <c r="B18" s="99"/>
      <c r="C18" s="53">
        <v>7</v>
      </c>
      <c r="D18" s="554" t="s">
        <v>94</v>
      </c>
      <c r="E18" s="554"/>
      <c r="F18" s="554"/>
      <c r="G18" s="554"/>
      <c r="H18" s="10" t="s">
        <v>312</v>
      </c>
      <c r="I18" s="100"/>
    </row>
    <row r="19" spans="2:9" s="80" customFormat="1" ht="31.9" customHeight="1" x14ac:dyDescent="0.25">
      <c r="B19" s="99"/>
      <c r="C19" s="53">
        <v>8</v>
      </c>
      <c r="D19" s="554" t="s">
        <v>95</v>
      </c>
      <c r="E19" s="554"/>
      <c r="F19" s="554"/>
      <c r="G19" s="554"/>
      <c r="H19" s="10" t="s">
        <v>312</v>
      </c>
      <c r="I19" s="100"/>
    </row>
    <row r="20" spans="2:9" ht="15.75" thickBot="1" x14ac:dyDescent="0.3">
      <c r="B20" s="95"/>
      <c r="C20" s="29"/>
      <c r="D20" s="29"/>
      <c r="E20" s="29"/>
      <c r="F20" s="29"/>
      <c r="G20" s="29"/>
      <c r="H20" s="29"/>
      <c r="I20" s="98"/>
    </row>
    <row r="21" spans="2:9" ht="21.6" customHeight="1" thickBot="1" x14ac:dyDescent="0.3">
      <c r="B21" s="95"/>
      <c r="C21" s="29"/>
      <c r="D21" s="29"/>
      <c r="E21" s="562" t="s">
        <v>300</v>
      </c>
      <c r="F21" s="563"/>
      <c r="G21" s="137"/>
      <c r="H21" s="101"/>
      <c r="I21" s="98"/>
    </row>
    <row r="22" spans="2:9" ht="15.75" thickBot="1" x14ac:dyDescent="0.3">
      <c r="B22" s="102"/>
      <c r="C22" s="35"/>
      <c r="D22" s="35"/>
      <c r="E22" s="35"/>
      <c r="F22" s="35"/>
      <c r="G22" s="35"/>
      <c r="H22" s="35"/>
      <c r="I22" s="103"/>
    </row>
  </sheetData>
  <sheetProtection algorithmName="SHA-512" hashValue="nkgeyyDEtcysV8ab7Q+XIogKF1Rx6A2X4OYGwOAxOlkDMcW5gMAwAG9kYfOqunkw0oB+QyVuKIj7Z0SLGvACvQ==" saltValue="E5Q5DzDhUdsMIjl2Y00OEQ==" spinCount="100000" sheet="1" objects="1" scenarios="1" selectLockedCells="1"/>
  <mergeCells count="12">
    <mergeCell ref="C3:F3"/>
    <mergeCell ref="D15:G15"/>
    <mergeCell ref="E21:F21"/>
    <mergeCell ref="C7:H7"/>
    <mergeCell ref="D12:G12"/>
    <mergeCell ref="D13:G13"/>
    <mergeCell ref="D14:G14"/>
    <mergeCell ref="D16:G16"/>
    <mergeCell ref="D17:G17"/>
    <mergeCell ref="D18:G18"/>
    <mergeCell ref="D19:G19"/>
    <mergeCell ref="C5:H5"/>
  </mergeCells>
  <conditionalFormatting sqref="H12:H19">
    <cfRule type="cellIs" dxfId="46"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19" xr:uid="{F7C11FE4-7CD4-4B89-AA51-3269C91A37ED}">
      <formula1>"-, 0,1,2,3"</formula1>
    </dataValidation>
  </dataValidations>
  <hyperlinks>
    <hyperlink ref="E21:F21" location="Accueil!A1" display="Retour à l'accueil" xr:uid="{25378A5A-C983-4FDA-A0E8-9BFC5F3552EB}"/>
  </hyperlinks>
  <pageMargins left="0.7" right="0.7" top="0.75" bottom="0.75" header="0.3" footer="0.3"/>
  <pageSetup scale="7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17</vt:i4>
      </vt:variant>
    </vt:vector>
  </HeadingPairs>
  <TitlesOfParts>
    <vt:vector size="36" baseType="lpstr">
      <vt:lpstr>Accueil</vt:lpstr>
      <vt:lpstr>Profil</vt:lpstr>
      <vt:lpstr>Profil+</vt:lpstr>
      <vt:lpstr>Engag.</vt:lpstr>
      <vt:lpstr>AVSÉ(1)</vt:lpstr>
      <vt:lpstr>AVSÉ(2)</vt:lpstr>
      <vt:lpstr>AVSÉ(3)</vt:lpstr>
      <vt:lpstr>AVSÉ(4)</vt:lpstr>
      <vt:lpstr>ACI(1)</vt:lpstr>
      <vt:lpstr>ACI(2)</vt:lpstr>
      <vt:lpstr>ACI(3)</vt:lpstr>
      <vt:lpstr>APE(1)</vt:lpstr>
      <vt:lpstr>APE(2)</vt:lpstr>
      <vt:lpstr>APE(3)</vt:lpstr>
      <vt:lpstr>ARÉ(1)</vt:lpstr>
      <vt:lpstr>ARÉ(2)</vt:lpstr>
      <vt:lpstr>ARÉ(3)</vt:lpstr>
      <vt:lpstr>ARÉ(4)</vt:lpstr>
      <vt:lpstr>Backlog</vt:lpstr>
      <vt:lpstr>'ACI(1)'!Zone_d_impression</vt:lpstr>
      <vt:lpstr>'ACI(2)'!Zone_d_impression</vt:lpstr>
      <vt:lpstr>'ACI(3)'!Zone_d_impression</vt:lpstr>
      <vt:lpstr>'APE(1)'!Zone_d_impression</vt:lpstr>
      <vt:lpstr>'APE(2)'!Zone_d_impression</vt:lpstr>
      <vt:lpstr>'APE(3)'!Zone_d_impression</vt:lpstr>
      <vt:lpstr>'ARÉ(1)'!Zone_d_impression</vt:lpstr>
      <vt:lpstr>'ARÉ(2)'!Zone_d_impression</vt:lpstr>
      <vt:lpstr>'ARÉ(3)'!Zone_d_impression</vt:lpstr>
      <vt:lpstr>'ARÉ(4)'!Zone_d_impression</vt:lpstr>
      <vt:lpstr>'AVSÉ(1)'!Zone_d_impression</vt:lpstr>
      <vt:lpstr>'AVSÉ(2)'!Zone_d_impression</vt:lpstr>
      <vt:lpstr>'AVSÉ(3)'!Zone_d_impression</vt:lpstr>
      <vt:lpstr>'AVSÉ(4)'!Zone_d_impression</vt:lpstr>
      <vt:lpstr>Engag.!Zone_d_impression</vt:lpstr>
      <vt:lpstr>Profil!Zone_d_impression</vt:lpstr>
      <vt:lpstr>'Profil+'!Zone_d_impression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 Bourgoin</dc:creator>
  <cp:lastModifiedBy>Francis Bourgoin</cp:lastModifiedBy>
  <cp:lastPrinted>2022-09-08T18:49:51Z</cp:lastPrinted>
  <dcterms:created xsi:type="dcterms:W3CDTF">2019-03-28T15:55:34Z</dcterms:created>
  <dcterms:modified xsi:type="dcterms:W3CDTF">2023-01-17T15:24:55Z</dcterms:modified>
</cp:coreProperties>
</file>